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реестр" sheetId="1" r:id="rId1"/>
  </sheets>
  <definedNames>
    <definedName name="_xlnm._FilterDatabase" localSheetId="0" hidden="1">реестр!$A$10:$K$10</definedName>
    <definedName name="_xlnm.Print_Titles" localSheetId="0">реестр!$7:$9</definedName>
    <definedName name="_xlnm.Print_Area" localSheetId="0">реестр!$A$1:$K$146</definedName>
  </definedNames>
  <calcPr calcId="145621"/>
</workbook>
</file>

<file path=xl/calcChain.xml><?xml version="1.0" encoding="utf-8"?>
<calcChain xmlns="http://schemas.openxmlformats.org/spreadsheetml/2006/main">
  <c r="R16" i="1" l="1"/>
  <c r="R11" i="1"/>
  <c r="R10" i="1"/>
  <c r="Q10" i="1"/>
  <c r="P10" i="1"/>
  <c r="I137" i="1"/>
  <c r="H137" i="1" l="1"/>
  <c r="J137" i="1"/>
  <c r="K137" i="1"/>
  <c r="O10" i="1" l="1"/>
  <c r="M10" i="1" l="1"/>
  <c r="G80" i="1" l="1"/>
  <c r="G79" i="1"/>
  <c r="G78" i="1"/>
  <c r="G76" i="1"/>
  <c r="G75" i="1"/>
  <c r="G74" i="1"/>
  <c r="G18" i="1"/>
  <c r="G137" i="1" l="1"/>
  <c r="N10" i="1"/>
  <c r="F137" i="1"/>
  <c r="L10" i="1"/>
  <c r="E137" i="1"/>
</calcChain>
</file>

<file path=xl/sharedStrings.xml><?xml version="1.0" encoding="utf-8"?>
<sst xmlns="http://schemas.openxmlformats.org/spreadsheetml/2006/main" count="531" uniqueCount="293">
  <si>
    <t>РЕЕСТР</t>
  </si>
  <si>
    <t>Наименование финансового органа</t>
  </si>
  <si>
    <t>Наименование бюджета</t>
  </si>
  <si>
    <t>Наименование группы источников доходов бюджетов/наименование источника доходов бюджета</t>
  </si>
  <si>
    <t>Прогноз доходов бюджета</t>
  </si>
  <si>
    <t>наименование</t>
  </si>
  <si>
    <t>Налоги на прибыль, доходы</t>
  </si>
  <si>
    <t>Территориальный орган Федеральной налоговой службы по Удмуртской Республике</t>
  </si>
  <si>
    <t>Налоги на товары (работы, услуги), реализуемые на территории Российской Федерации</t>
  </si>
  <si>
    <t>Управление Федерального казначейства по Удмуртской Республике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</si>
  <si>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</si>
  <si>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</si>
  <si>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</si>
  <si>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</si>
  <si>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Налоги на совокупный доход</t>
  </si>
  <si>
    <t>Министерство природных ресурсов и охраны окружающей среды Удмуртской Республики</t>
  </si>
  <si>
    <t>Доходы от использования имущества, находящегося в государственной и муниципальной собственности</t>
  </si>
  <si>
    <t>Плата за размещение отходов производства и потребления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</si>
  <si>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</si>
  <si>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</si>
  <si>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</si>
  <si>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</si>
  <si>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</si>
  <si>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</si>
  <si>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</si>
  <si>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</si>
  <si>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</si>
  <si>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</si>
  <si>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</si>
  <si>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тыс. руб.</t>
  </si>
  <si>
    <t>Единица измерения:</t>
  </si>
  <si>
    <t xml:space="preserve"> 182 1 01 02010 01 0000 110</t>
  </si>
  <si>
    <t xml:space="preserve"> 182  1 01 02020 01 0000 110</t>
  </si>
  <si>
    <t xml:space="preserve"> 182  1 01 02030 01 0000 110</t>
  </si>
  <si>
    <t xml:space="preserve"> 182 1 01 02040 01 0000 110</t>
  </si>
  <si>
    <t>182 1 05 03000 01 0000 110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</si>
  <si>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</si>
  <si>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</si>
  <si>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Платежи при пользовании природными ресурсами</t>
  </si>
  <si>
    <t>633 1 13 01995 05 0000 130</t>
  </si>
  <si>
    <t>Прочие доходы от оказания платных услуг (работ) получателями средств муниципальных районов</t>
  </si>
  <si>
    <t>Управление образования Администрации муниципального образования "Сарапульский район"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</si>
  <si>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</si>
  <si>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</si>
  <si>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</si>
  <si>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на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образовательных организациях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</si>
  <si>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</si>
  <si>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</si>
  <si>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</si>
  <si>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государственную регистрацию актов гражданского состояния</t>
  </si>
  <si>
    <t>Наименование главного администратора доходов  бюджета района</t>
  </si>
  <si>
    <t xml:space="preserve">Субвенции   на осуществление отдельных государственных полномочий по созданию и организации деятельности комиссий по делам несовершеннолетних и защите их прав </t>
  </si>
  <si>
    <t xml:space="preserve">Субвенции  на осуществление отдельных государственных полномочий Удмуртской Республики в области архивного дела </t>
  </si>
  <si>
    <t xml:space="preserve">Субвенции 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</si>
  <si>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</si>
  <si>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Субвенции 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отдельных государственных полномочий за исключением расходов на осуществление деятельности специалистов</t>
  </si>
  <si>
    <t xml:space="preserve">Субвенции на осуществление отдельных государственных полномочий Удмуртской Республики 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</si>
  <si>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Субвенции на  осуществление деятельности специалистов, осуществляющих государственные 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</si>
  <si>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программу дошкольного образования</t>
  </si>
  <si>
    <t>Субсидии на реализацию мероприятий по организации отдыха детей в каникулярное время</t>
  </si>
  <si>
    <t>048 1 12 01041 01 0000 120</t>
  </si>
  <si>
    <t>Субвенции бюджетам муниципальных районов на содержание скотомогильников (биотермических ям) и мест захоронений животных, павших от сибирской язвы ликвидации неиспользуемых скотомольгиников (биотермических ям)</t>
  </si>
  <si>
    <t xml:space="preserve">Субсидии на капитальный ремонт и ремонт автомобильных дорог местного значения и исскуственных сооружений на них,  в том числе не проектирование, включая капитальный ремонт и ремонт автомобильных дорог местного значения -поъездных автодорог к садовым некоммерческим товариществам </t>
  </si>
  <si>
    <t>Налог на добычу полезных ископаемых</t>
  </si>
  <si>
    <t>182 1 07 01020 01 0000 110</t>
  </si>
  <si>
    <t>Налоги, сборы, регулярные платежи за пользование природными ресурсами</t>
  </si>
  <si>
    <t>Государственная пошлина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</si>
  <si>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</si>
  <si>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</si>
  <si>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</si>
  <si>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</si>
  <si>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 xml:space="preserve">на 2024 год </t>
  </si>
  <si>
    <t xml:space="preserve">код </t>
  </si>
  <si>
    <t>2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</si>
  <si>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</si>
  <si>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</si>
  <si>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Налоги на имущество</t>
  </si>
  <si>
    <t xml:space="preserve"> 182 1 06 01020 14 0000 110</t>
  </si>
  <si>
    <t xml:space="preserve"> 182 1 06 06032 14 0000 110</t>
  </si>
  <si>
    <t xml:space="preserve"> 182 1 06 06042 14 0000 110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</si>
  <si>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</si>
  <si>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</si>
  <si>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</si>
  <si>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</si>
  <si>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</si>
  <si>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</si>
  <si>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</si>
  <si>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</si>
  <si>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Дотации бюджетам муниципальных округов на выравнивание бюджетной обеспеченности</t>
  </si>
  <si>
    <t xml:space="preserve">Дотация бюджетам муниципальных округов на поддержку мер по обеспечению сбалансированности бюджетов </t>
  </si>
  <si>
    <t>Субсидии бюджетам муниципальных округов на софинансирование капитальных вложений  в объекты муниципальной собственности</t>
  </si>
  <si>
    <t>Западно-Уральское межрегиональное Управление Федеральной службы по надзору в сфере природопользования</t>
  </si>
  <si>
    <t>Субсидии бюджетам муниципальных округов на реализацию программ формирования современной городской среды</t>
  </si>
  <si>
    <t>Субсдии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</si>
  <si>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843 1 16 01053 01 0000 140</t>
  </si>
  <si>
    <t>843 1 16 01203 01 0000 140</t>
  </si>
  <si>
    <t>Министерство социальной политики и труда Удмуртской Республики</t>
  </si>
  <si>
    <t xml:space="preserve"> 182 1 05 01000 01 0000 110</t>
  </si>
  <si>
    <t>182 1 05 04000 02 0000 110</t>
  </si>
  <si>
    <t>Налог, взимаемый в связи с применением упрощенной системы налогообложения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</si>
  <si>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</si>
  <si>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</si>
  <si>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Управление  Федеральной налоговой службы по Удмуртской Республике</t>
  </si>
  <si>
    <t>Субсидии бюджетам муниципальных округов на поддержку отрасли культуры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</si>
  <si>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</si>
  <si>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</si>
  <si>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 xml:space="preserve">на 2025 год </t>
  </si>
  <si>
    <t>843 1 16 01063 01 0000 140</t>
  </si>
  <si>
    <t>Прочие дотации бюджетам муниципальных округов</t>
  </si>
  <si>
    <t>Субсдии бюджетам иунципальных округов на реализацию мероприятий по модернизации школьных систем образования</t>
  </si>
  <si>
    <t>Субсидии на реализацию мероприятий муниципальных программ энергосбережения и повышения энергетической эффективности</t>
  </si>
  <si>
    <t>Межджетные транферты, передаваемые бюджетам муниципальных округов на ежемеясчное возргражение за классное руководство педагогическим работникам государственных и муниципальных образовательных учреждений</t>
  </si>
  <si>
    <t>Прочие межбюджетные транферты, передаваемые бюджетам муниципальных округов</t>
  </si>
  <si>
    <t>Прочие безвозмездные поступления в бюджеты муниципальных округов</t>
  </si>
  <si>
    <t>Субсидии в целях реализации государственной программы Удмуртской Республики "Окружающая среда и природные ресурсы"</t>
  </si>
  <si>
    <t>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</si>
  <si>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источников доходов бюджета муниципального образования "Муниципальный округ Кезский район Удмуртской Республики" на 2024 год и на плановый период 2025 и 2026 годов</t>
  </si>
  <si>
    <t>Управление финансов Администрации муниципального образования "Муниципальный округ Кезский район Удмуртской Республики"</t>
  </si>
  <si>
    <t>Бюджет муниципального образования "Муниципальный округ Кезский район Удмуртской Республики"</t>
  </si>
  <si>
    <r>
      <t xml:space="preserve">План, утвержденный Решением о бюджете на 2023 год </t>
    </r>
    <r>
      <rPr>
        <i/>
        <sz val="12"/>
        <rFont val="Times New Roman"/>
        <family val="1"/>
        <charset val="204"/>
      </rPr>
      <t>(первонач)</t>
    </r>
  </si>
  <si>
    <t>План на 2023 год с учетом поправок ( в ред. Решения Совета депутатов от 27 октября 2023 г.№342)</t>
  </si>
  <si>
    <t>182 1 01 02080 01 0000 110</t>
  </si>
  <si>
    <t>Налог на доходы физических лиц в части суммы налога,превышающей 650000рублей,относящейся к части налоговой базы,превышающей 5000000рублей(за исключением налога на доходы физическизх лиц с сумм прибыли контролируемой иностранной компании,в том числе фиксированной прибыли контролируемой иностранной компании)</t>
  </si>
  <si>
    <t>182 1 03 02230 01 0000 110</t>
  </si>
  <si>
    <t>182 1 03 02240 01 0000 110</t>
  </si>
  <si>
    <t>182 1 03 02250 01 0000 110</t>
  </si>
  <si>
    <t>182 1 03 02260 01 0000 110</t>
  </si>
  <si>
    <t>461 111 05012 14 0000 120</t>
  </si>
  <si>
    <t>Администрация муниципального образования "Муниципальный округ Кезский район Удмуртской Республики"</t>
  </si>
  <si>
    <t>461 111 05024 14 0000 120</t>
  </si>
  <si>
    <t>461 111 05034 14 0000 120</t>
  </si>
  <si>
    <t>461 1 11 09044 14 0000 120</t>
  </si>
  <si>
    <t>Управление образования Администрации муниципального образования"Муниципальный округ Кезский район Удмуртской Республики</t>
  </si>
  <si>
    <t>462 1 13 02994 14 0000 130</t>
  </si>
  <si>
    <t>462 1 13 01994 14 0000 130</t>
  </si>
  <si>
    <t>Прочие доходы от оказания платных услуг(работ) получателями средств бюджетов муниципальных округов</t>
  </si>
  <si>
    <t>461 1 14 02043 14 0000 410</t>
  </si>
  <si>
    <t>461 1 14 06012 14 0000 430</t>
  </si>
  <si>
    <t>188 1 16 10123 01 0000 140</t>
  </si>
  <si>
    <t>Доходы от денежных взысканий(штрафов),поступающие в счет погашения задолженности,образовавшейся до 1 января 2020 года,подлежащие зачислению в бюджет муниципального образования по нормативам,действовавшим в 2019 году</t>
  </si>
  <si>
    <t>460 1 16 10100 14 0000 140</t>
  </si>
  <si>
    <t>Денежные взыскания,налагаемые в возмещение ущерба,причиненного в результате незаконного или нецелевого использования бюджетных средств( в части бюджетов муниципальных округов)</t>
  </si>
  <si>
    <t>461 1 16 02020 02 0000 140</t>
  </si>
  <si>
    <t>Административные штрафы,установленные законами субъектов Российской Федерации об административных правонарушениях,за нарушение муниципальных праврвых актов</t>
  </si>
  <si>
    <t>Администраций муниципального образования "Муниципальный округ Кезский район Удмуртской Республики"</t>
  </si>
  <si>
    <t>Штрафы,неустойки,пени,уплаченные в случае просрочки исполнения поставщиком обязательств,предусмотренных муниципальным контрактом,заключенным муниципальным органом,казенным учреждением муниципального округа</t>
  </si>
  <si>
    <t>461 1 16 07010 14 0000 140</t>
  </si>
  <si>
    <t>466 1 16 07010 14 0000 140</t>
  </si>
  <si>
    <t>Управление территориального развития Администрации муниципального образования "Муниципальный округ Кезский район Удмуртской Республики"</t>
  </si>
  <si>
    <t>Административные штрафы,установленные Главой 5 Кодекса Российской Федерации об административных правонарушениях,за административные правонарушения,посягающие на права граждан,налагаемые мировыми судьями,комиссиями по делам несовершеннолетних и защите их прав(иные штрафы)</t>
  </si>
  <si>
    <t>Административные штрафы,установленные Главой 6 Кодекса Российской Федерации об административных правонарушениях,за административные правонарушения,посягающие на здоровье,санитарно-эпидемиологическое благополучие населения и общественную нравственность,налагаемые мировыми судьями,комиссиями по делам несовершеннолетних и защите их прав(иные штрафы)</t>
  </si>
  <si>
    <t>Административные штрафы,установленные Главой 20 Кодекса Российской Федерации об административных правонарушениях,за административные правонарушения,посягающие на общественный порядок и общественную безопасность,налагаемые мировыми судьями,комиссиями по делам несовершеннолетних и защите их прав(иные штрафы)</t>
  </si>
  <si>
    <t>844 1 16 11050 010000 140</t>
  </si>
  <si>
    <t>Платежи по искам о возмещении вреда,причиненного окружающей среде,а также платежи,уплачиваваемые при добровольном возмещении вреда( за исключением вреда,причиненного окружающей среде,подлежащие зачислению в бюджет муниципального образования</t>
  </si>
  <si>
    <t>897 1 16 01053 01 0000 140</t>
  </si>
  <si>
    <t>Административные штрафы,установленные Главой 5 Кодекса Российской Федерации об административных правонарушениях,за административные правонарушения,посягающие на права граждан,налагаемые мировыми судьями,комиссиями по делам несовершеннолетних и защите их прав</t>
  </si>
  <si>
    <t>Административные штрафы,установленные Главой 6 Кодекса Российской Федерации об административных правонарушениях,за административные правонарушения,посягающие на здоровье,санитарно-эпидемиологическое благополучие населения и общественную нравственность,налагаемые мировыми судьями,комиссиями по делам несовершеннолетних и защите их прав</t>
  </si>
  <si>
    <t>Административные штрафы,установленные Главой 7 Кодекса Российской Федерации об административных правонарушениях,за административные правонарушения в области охраны собственности,налагаемые мировыми судьями,комиссиями по делам несовершеннолетних и зхащите их прав</t>
  </si>
  <si>
    <t>Административные штрафы,установленные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природопользования,налагаемые мировыми судьями,комисстями по делам несовершеннолетних и защите их прав</t>
  </si>
  <si>
    <t>897 1 16 01083 01 0000 140</t>
  </si>
  <si>
    <t>897 1 16 01073 01 0000 140</t>
  </si>
  <si>
    <t>897 1 16 01063 01 0000 140</t>
  </si>
  <si>
    <t>897 1 16 01143 01 0000 140</t>
  </si>
  <si>
    <t>Административные штрафы,установленные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организаций,налагаемые мировыми судьями,комисстями по делам несовершеннолетних и защите их прав</t>
  </si>
  <si>
    <t>897 1 16 01173 01 0000 140</t>
  </si>
  <si>
    <t>Административные штрафы,установленные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власти,налагаемые мировыми судьями,комисстями по делам несовершеннолетних и защите их прав</t>
  </si>
  <si>
    <t>897 1 16 0123 01 0000 140</t>
  </si>
  <si>
    <t>Административные штрафы,установленные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безопасность,налагаемые мировыми судьями,комисстями по делам несовершеннолетних и защите их прав</t>
  </si>
  <si>
    <t>460 2 02 15001 14 0000 150</t>
  </si>
  <si>
    <t>460 02 15002 14 0000 150</t>
  </si>
  <si>
    <t>460 2 02 19999 14 0000 150</t>
  </si>
  <si>
    <t>461 2 02 20077 14 0000 150</t>
  </si>
  <si>
    <t>462 2 02 20077 14 0000 150</t>
  </si>
  <si>
    <t>461 2 02 20299 14 0000 150</t>
  </si>
  <si>
    <t>Субсидии бюджетам муниципальных районов на 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</t>
  </si>
  <si>
    <t>461 2 02 20302 14 0000 150</t>
  </si>
  <si>
    <t>461 2 02 25555 14 0000 150</t>
  </si>
  <si>
    <t>461 2 02 25576 14 0000 150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</si>
  <si>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</si>
  <si>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софинансирование капитальных вложений  в объекты муниципальной собственности в рамках обеспечения комплексного развития сельских территорий</t>
  </si>
  <si>
    <t>Субсидии на реализацию мероприятий в области поддержки и развития коммунального хозяйства,направленных на повышение надежности,устойчивости и экономичности жилищно-коммунального хозяйства в Удмуртской Республике</t>
  </si>
  <si>
    <t>461 2 02 29999 14 0103 150</t>
  </si>
  <si>
    <t>461 2 02 29999 14 0105 150</t>
  </si>
  <si>
    <t>Субсидии на содержание автомобильных дорог местного значения и искусственных сооружениях на них,по которым проходят маршруты школьных автобусов</t>
  </si>
  <si>
    <t>461 2 02 29999 14 0109 150</t>
  </si>
  <si>
    <t>461 2 02 29999 14 0129 150</t>
  </si>
  <si>
    <t>461 2 02 30024 14 0203 150</t>
  </si>
  <si>
    <t>461 2 02 30024 14 0209 150</t>
  </si>
  <si>
    <t>461 2 02 30024 14 0215 150</t>
  </si>
  <si>
    <t>461 2 02 30024 14 0216 150</t>
  </si>
  <si>
    <t>461 2 02 30024 14 0218 150</t>
  </si>
  <si>
    <t>461 2 02 30024 14 0222 150</t>
  </si>
  <si>
    <t>461 2 02 30024 14 0223 150</t>
  </si>
  <si>
    <t>461 2 02 35118 14 0000 150</t>
  </si>
  <si>
    <t>461 2 02 35120 14 0000 150</t>
  </si>
  <si>
    <t>461 2 02 35930 14 0000 150</t>
  </si>
  <si>
    <t>Субсидии бюджетам муниципальных округов на создание в общеобразовательных организациях,расположенных в сельской местности и малых городах,условий для занятий физической культурой и спортом</t>
  </si>
  <si>
    <t>Управление образования Администрации муниципального образования "Муниципальный округ Кезский район Удмуртской Республики"</t>
  </si>
  <si>
    <t>462 2 02 25098 14 0000 150</t>
  </si>
  <si>
    <t>462 2 02 25304 14 0000 150</t>
  </si>
  <si>
    <t>462 2 02 29999 14 0106 150</t>
  </si>
  <si>
    <t>462 2 02 29999 14 0117 150</t>
  </si>
  <si>
    <t>462 2 02 29999 14 0119 150</t>
  </si>
  <si>
    <t>462 2 02 30024 14 0202 150</t>
  </si>
  <si>
    <t>462 2 02 30024 14 0205 150</t>
  </si>
  <si>
    <t>462 2 02 30024 14 0206 150</t>
  </si>
  <si>
    <t>462 2 02 30024 14 0208 150</t>
  </si>
  <si>
    <t>462 2 02 30024 14 0220 150</t>
  </si>
  <si>
    <t>462 2 02 30029 14 0000 150</t>
  </si>
  <si>
    <t>467 2 02 25467 14 0000 150</t>
  </si>
  <si>
    <t>Отдел культуры,туризма,спорта и молодежной политики Администрации муниципального образования "Муниципальный округ Кезский район Удмуртской Республики"</t>
  </si>
  <si>
    <t>467 2 02 25519 14 0000 150</t>
  </si>
  <si>
    <t>461 2 02 25599 14 0000 150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</si>
  <si>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</si>
  <si>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460 2 02 27576 14 0000 150</t>
  </si>
  <si>
    <t>461 2 02 27575 14 0000 150</t>
  </si>
  <si>
    <t>461 2 02 29999 14 0102 150</t>
  </si>
  <si>
    <t>461 2 02 29999 14 0107 150</t>
  </si>
  <si>
    <t>461 2 02 29999 14 0122 150</t>
  </si>
  <si>
    <t>461 2 02 29999 14 0121 150</t>
  </si>
  <si>
    <t>461 2 02 29999 14 0117 150</t>
  </si>
  <si>
    <t>461 2 02 49999 14 0000 150</t>
  </si>
  <si>
    <t>462 2 02 25750 14 0000 150</t>
  </si>
  <si>
    <t>462 2 02 45179 14 0000 150</t>
  </si>
  <si>
    <t>Межбюджетные трансферты,передаваемые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</si>
  <si>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462 2 02 45303 14 0000 150</t>
  </si>
  <si>
    <t>462 2 02 49999 14 0000 150</t>
  </si>
  <si>
    <t>461 2 07 04050 14 0000 150</t>
  </si>
  <si>
    <t>Субсидии в рамках реализации программы"Обеспечение общественного порядка и противодействие преступности в Удмуртской Республике"</t>
  </si>
  <si>
    <t>Субсидии на реализацию мероприятий по предотвращению распространения и уничтожения борщевика Сосновского</t>
  </si>
  <si>
    <t>Субсидии на осуществление капитального ремонта объектов муниципальной собственности,включая работы по разработке проектно-сметной документации на выполнение работ по капитальному ремонту таких объектов</t>
  </si>
  <si>
    <t>Фактическое поступление за 10 месяцев 2023 года</t>
  </si>
  <si>
    <t>Оценка исполнения за 2023 год</t>
  </si>
  <si>
    <t xml:space="preserve">на 2026 год </t>
  </si>
  <si>
    <t>461 1 17 14020 14 0000 150</t>
  </si>
  <si>
    <t>Средства самообложения граждан,зачисляемые в бюджет муниципальных округов</t>
  </si>
  <si>
    <t>461 1 17 15020 14 0313 150</t>
  </si>
  <si>
    <t>4611 17 15020 14 0314 150</t>
  </si>
  <si>
    <t>461 1 17 15020 14 0315 150</t>
  </si>
  <si>
    <t>461 1 17 15020 14 0316 150</t>
  </si>
  <si>
    <t>461 1 17 15020 14 0317 150</t>
  </si>
  <si>
    <t>461 1 17 15020 14 0318 150</t>
  </si>
  <si>
    <t>461 1 17 15020 14 0319 150</t>
  </si>
  <si>
    <t>461 1 17 15020 14 0320 150</t>
  </si>
  <si>
    <t>Инициативные платежи, зачисляемые в бюджеты муниципальных округов(добровольные пожертвования физических лиц-населения(жителей) на реализацию проекта развития общественной инфраструктуры, основанного на местной инициативе(Устройство волейбольно-баскетбольной площадки с.Кулига)</t>
  </si>
  <si>
    <t>Инициативные платежи, зачисляемые в бюджеты муниципальных округов(добровольные пожертвования физических лиц-населения(жителей) на реализацию проекта развития общественной инфраструктуры, основанного на местной инициативе (Благоустройство территории сквера с.Кузьма)</t>
  </si>
  <si>
    <t xml:space="preserve"> Инициативные платежи, зачисляемые в бюджеты муниципальных округов(добровольные пожертвования физических лиц-населения(жителей) на реализацию проекта развития общественной инфраструктуры, основанного на местной инициативе(Приобретение щебня на ремонт дороги по ул.Советская в д.Тимены)</t>
  </si>
  <si>
    <t xml:space="preserve">  Инициативные платежи, зачисляемые в бюджеты муниципальных округов(добровольные пожертвования физических лиц-населения(жителей) на реализацию проекта развития общественной инфраструктуры, основанного на местной инициативе ("Ремонт памятника "Воинам интернационалистам" п.Кез Удмуртская Республика")</t>
  </si>
  <si>
    <t xml:space="preserve"> Инициативные платежи, зачисляемые в бюджеты муниципальных округов(добровольные пожертвования физических лиц-населения(жителей) на реализацию проекта развития общественной инфраструктуры, основанного на местной инициативе(Обустройстово спортивной площадки по улице Осипенко в п.Кез)</t>
  </si>
  <si>
    <t>Инициативные платежи, зачисляемые в бюджеты муниципальных округов(добровольные пожертвования физических лиц-населения(жителей) на реализацию проекта развития общественной инфраструктуры, основанного на местной инициативе("Благоустройство улицы Короленко ")</t>
  </si>
  <si>
    <t xml:space="preserve"> Инициативные платежи, зачисляемые в бюджеты муниципальных округов(добровольные пожертвования физических лиц-населения(жителей) на реализацию проекта развития общественной инфраструктуры, основанного на местной инициативе(Обустройство пожарного водоема и пирса, расположенного по адресу: д. В. Сыга Кезского района)</t>
  </si>
  <si>
    <t xml:space="preserve">  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инициативе(Приобретение щебня на ремонт дороги по ул.Советская в д.Тимены)</t>
  </si>
  <si>
    <t>461 1 17 15020 14 0413 150</t>
  </si>
  <si>
    <t>4611 17 15020 14 0414 150</t>
  </si>
  <si>
    <t>461 1 17 15020 14 0415 150</t>
  </si>
  <si>
    <t>461 1 17 15020 14 0416 150</t>
  </si>
  <si>
    <t>461 1 17 15020 14 0417 150</t>
  </si>
  <si>
    <t>461 1 17 15020 14 0418 150</t>
  </si>
  <si>
    <t>461 1 17 15020 14 0419 150</t>
  </si>
  <si>
    <t>461 1 17 15020 14 0420 150</t>
  </si>
  <si>
    <t>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инициативе(Приобретение щебня на ремонт дороги по ул.Советская в д.Тимены)</t>
  </si>
  <si>
    <t xml:space="preserve"> 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инициативе(Устройство волейбольно-баскетбольной площадки с.Кулига)</t>
  </si>
  <si>
    <t xml:space="preserve"> 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инициативе(Благоустройство территории сквера с.Кузьма)</t>
  </si>
  <si>
    <t xml:space="preserve">  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инициативе("Ремонт памятника "Воинам интернационалистам" п.Кез Удмуртская Республика")</t>
  </si>
  <si>
    <t xml:space="preserve"> 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инициативе(Обустройстов спортивной площадки по улице Осипенко в п.Кез)</t>
  </si>
  <si>
    <t xml:space="preserve"> 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 ("Благоустройство улицы Короленко ")</t>
  </si>
  <si>
    <t xml:space="preserve"> 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инициативе(Обустройство пожарного водоема и пирса, расположенного по адресу: д. В. Сыга Кезского района)</t>
  </si>
  <si>
    <t xml:space="preserve"> Инициативные платежи, зачисляемые в бюджеты муниципальных округов(добровольные пожертвования юридических лиц(индивидуальных предпринимателей, крестьянских(фермерских) хозяйств),физических лиц на реализацию проекта развития общественной инфраструктуры, основанного на местной инициативе("Спортивная водокачка" - обустройство спортивной площадки,п.Кез)</t>
  </si>
  <si>
    <t>461 2 02 25750 14 0000 150</t>
  </si>
  <si>
    <t>Министерство внутренних дел Российской Федерации</t>
  </si>
  <si>
    <t>Главное управление юстиции Удмуртской РеспубликиГлавное управление юстиции</t>
  </si>
  <si>
    <t>183 1 01 02130 01 0000 110</t>
  </si>
  <si>
    <t>Налог на доходы физических лиц в отношении доходов от долевого участия в организации,полученных в виде дивидендов(в части суммы налога,не превышающей 650000 руб.)</t>
  </si>
  <si>
    <t xml:space="preserve"> 183 1 05 02000 02 0000 110</t>
  </si>
  <si>
    <t>Единый налог на вмененный доход для отдельных видов деятельности</t>
  </si>
  <si>
    <t>Прочие неналоговые доходы</t>
  </si>
  <si>
    <t>461 1 17 05040 14 0420 150</t>
  </si>
  <si>
    <t>Прочие неналоговые доходы бюджетов муниципальных округов</t>
  </si>
  <si>
    <t>461 1 13 02994 14 0014 130</t>
  </si>
  <si>
    <t>Управление финансов муниципального образования "Муниципальный округ Кезский район Удмуртской Республики"</t>
  </si>
  <si>
    <t>467 1 13 02994 14 0000 130</t>
  </si>
  <si>
    <t>Штрафы,неустойки,пени,уплаченные в случае просрочки исполнения поставщиком обязательств,предусмотренных муниципальным контрактом,заключенным муниципальным органом,казенным учреждением</t>
  </si>
  <si>
    <t>461 1 16 10100 14 0000 140</t>
  </si>
  <si>
    <t>182 1 16 10129 01 0000 140</t>
  </si>
  <si>
    <t>Денежные взыскания,налагаемые за нарушение законодательства Российской Федерации</t>
  </si>
  <si>
    <t>466 1 17 01040 14 0000 180</t>
  </si>
  <si>
    <t>Невыясненные поступления</t>
  </si>
  <si>
    <t>Начальник Управления финансов Администрации муниципального образования "Муниципальный округ Кезский район Удмуртской Республики"</t>
  </si>
  <si>
    <t>В.И.Тронина</t>
  </si>
  <si>
    <t>"10" ноября 2023 года</t>
  </si>
  <si>
    <t>461 1 13 02994 14 0013 130</t>
  </si>
  <si>
    <t>461 2 02 29999 14 0101 150</t>
  </si>
  <si>
    <t>Прочие субсидии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</si>
</sst>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_-* #,##0\ _р_._-;\-* #,##0\ _р_._-;_-* &quot;-&quot;\ _р_._-;_-@_-"/>
    <numFmt numFmtId="168" formatCode="_-* #,##0.00\ _р_._-;\-* #,##0.00\ _р_._-;_-* &quot;-&quot;??\ _р_._-;_-@_-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000000"/>
      <name val="Arial Cyr"/>
    </font>
    <font>
      <b/>
      <u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0"/>
      <name val="Arial Cyr"/>
    </font>
    <font>
      <sz val="10"/>
      <color rgb="FF000000"/>
      <name val="Arial Cy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</fills>
  <borders count="4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196">
    <xf numFmtId="0" fontId="0" fillId="0" borderId="0"/>
    <xf numFmtId="0" fontId="7" fillId="0" borderId="6">
      <alignment horizontal="left" wrapText="1" indent="2"/>
    </xf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49" fontId="8" fillId="0" borderId="7">
      <alignment horizontal="center"/>
    </xf>
    <xf numFmtId="49" fontId="7" fillId="0" borderId="7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16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3" fillId="0" borderId="7">
      <alignment vertical="top" wrapText="1"/>
    </xf>
    <xf numFmtId="0" fontId="17" fillId="0" borderId="0"/>
    <xf numFmtId="4" fontId="7" fillId="0" borderId="7">
      <alignment horizontal="right"/>
    </xf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35">
      <alignment horizontal="left" wrapText="1" indent="2"/>
    </xf>
    <xf numFmtId="49" fontId="8" fillId="0" borderId="7">
      <alignment horizontal="center"/>
    </xf>
    <xf numFmtId="4" fontId="8" fillId="0" borderId="7">
      <alignment horizontal="right"/>
    </xf>
    <xf numFmtId="4" fontId="18" fillId="0" borderId="7">
      <alignment horizontal="right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4" fontId="20" fillId="0" borderId="0" applyFont="0" applyFill="0" applyBorder="0" applyAlignment="0" applyProtection="0"/>
    <xf numFmtId="1" fontId="18" fillId="0" borderId="37">
      <alignment horizontal="center" vertical="top" shrinkToFit="1"/>
    </xf>
    <xf numFmtId="1" fontId="18" fillId="0" borderId="38">
      <alignment horizontal="center" vertical="top" shrinkToFit="1"/>
    </xf>
    <xf numFmtId="1" fontId="18" fillId="0" borderId="39">
      <alignment horizontal="center" vertical="top" shrinkToFit="1"/>
    </xf>
  </cellStyleXfs>
  <cellXfs count="162">
    <xf numFmtId="0" fontId="0" fillId="0" borderId="0" xfId="0"/>
    <xf numFmtId="0" fontId="4" fillId="15" borderId="0" xfId="0" applyFont="1" applyFill="1"/>
    <xf numFmtId="49" fontId="4" fillId="15" borderId="0" xfId="0" applyNumberFormat="1" applyFont="1" applyFill="1" applyAlignment="1">
      <alignment horizontal="center" wrapText="1"/>
    </xf>
    <xf numFmtId="0" fontId="5" fillId="15" borderId="0" xfId="0" applyFont="1" applyFill="1" applyAlignment="1">
      <alignment horizontal="center" vertical="center"/>
    </xf>
    <xf numFmtId="3" fontId="5" fillId="15" borderId="0" xfId="0" applyNumberFormat="1" applyFont="1" applyFill="1" applyAlignment="1">
      <alignment horizontal="center" vertical="center"/>
    </xf>
    <xf numFmtId="2" fontId="4" fillId="15" borderId="2" xfId="0" applyNumberFormat="1" applyFont="1" applyFill="1" applyBorder="1" applyAlignment="1">
      <alignment horizontal="center" vertical="center" wrapText="1"/>
    </xf>
    <xf numFmtId="0" fontId="4" fillId="15" borderId="0" xfId="0" applyFont="1" applyFill="1" applyAlignment="1">
      <alignment vertical="center"/>
    </xf>
    <xf numFmtId="1" fontId="4" fillId="15" borderId="0" xfId="0" applyNumberFormat="1" applyFont="1" applyFill="1" applyAlignment="1">
      <alignment vertical="center"/>
    </xf>
    <xf numFmtId="2" fontId="4" fillId="15" borderId="0" xfId="0" applyNumberFormat="1" applyFont="1" applyFill="1" applyAlignment="1">
      <alignment horizontal="center" wrapText="1"/>
    </xf>
    <xf numFmtId="165" fontId="4" fillId="15" borderId="0" xfId="0" applyNumberFormat="1" applyFont="1" applyFill="1"/>
    <xf numFmtId="2" fontId="4" fillId="15" borderId="2" xfId="0" applyNumberFormat="1" applyFont="1" applyFill="1" applyBorder="1" applyAlignment="1">
      <alignment horizontal="justify" vertical="center" wrapText="1"/>
    </xf>
    <xf numFmtId="2" fontId="4" fillId="15" borderId="4" xfId="0" applyNumberFormat="1" applyFont="1" applyFill="1" applyBorder="1" applyAlignment="1">
      <alignment horizontal="center" vertical="center" wrapText="1"/>
    </xf>
    <xf numFmtId="49" fontId="4" fillId="15" borderId="8" xfId="0" applyNumberFormat="1" applyFont="1" applyFill="1" applyBorder="1" applyAlignment="1">
      <alignment horizontal="center" vertical="center" wrapText="1"/>
    </xf>
    <xf numFmtId="2" fontId="4" fillId="15" borderId="9" xfId="0" applyNumberFormat="1" applyFont="1" applyFill="1" applyBorder="1" applyAlignment="1">
      <alignment horizontal="justify" vertical="center" wrapText="1"/>
    </xf>
    <xf numFmtId="2" fontId="4" fillId="15" borderId="9" xfId="0" applyNumberFormat="1" applyFont="1" applyFill="1" applyBorder="1" applyAlignment="1">
      <alignment horizontal="center" vertical="center" wrapText="1"/>
    </xf>
    <xf numFmtId="49" fontId="4" fillId="15" borderId="11" xfId="0" applyNumberFormat="1" applyFont="1" applyFill="1" applyBorder="1" applyAlignment="1">
      <alignment horizontal="center" vertical="center" wrapText="1"/>
    </xf>
    <xf numFmtId="49" fontId="4" fillId="15" borderId="13" xfId="0" applyNumberFormat="1" applyFont="1" applyFill="1" applyBorder="1" applyAlignment="1">
      <alignment horizontal="center" vertical="center" wrapText="1"/>
    </xf>
    <xf numFmtId="2" fontId="4" fillId="15" borderId="14" xfId="0" applyNumberFormat="1" applyFont="1" applyFill="1" applyBorder="1" applyAlignment="1">
      <alignment horizontal="justify" vertical="center" wrapText="1"/>
    </xf>
    <xf numFmtId="2" fontId="4" fillId="15" borderId="14" xfId="0" applyNumberFormat="1" applyFont="1" applyFill="1" applyBorder="1" applyAlignment="1">
      <alignment horizontal="center" vertical="center" wrapText="1"/>
    </xf>
    <xf numFmtId="49" fontId="4" fillId="15" borderId="21" xfId="0" applyNumberFormat="1" applyFont="1" applyFill="1" applyBorder="1" applyAlignment="1">
      <alignment horizontal="center" vertical="center" wrapText="1"/>
    </xf>
    <xf numFmtId="2" fontId="4" fillId="15" borderId="3" xfId="0" applyNumberFormat="1" applyFont="1" applyFill="1" applyBorder="1" applyAlignment="1">
      <alignment horizontal="justify" vertical="center" wrapText="1"/>
    </xf>
    <xf numFmtId="49" fontId="4" fillId="15" borderId="25" xfId="0" applyNumberFormat="1" applyFont="1" applyFill="1" applyBorder="1" applyAlignment="1">
      <alignment horizontal="center" vertical="center" wrapText="1"/>
    </xf>
    <xf numFmtId="49" fontId="4" fillId="15" borderId="26" xfId="0" applyNumberFormat="1" applyFont="1" applyFill="1" applyBorder="1" applyAlignment="1">
      <alignment horizontal="center" vertical="center" wrapText="1"/>
    </xf>
    <xf numFmtId="2" fontId="4" fillId="15" borderId="27" xfId="0" applyNumberFormat="1" applyFont="1" applyFill="1" applyBorder="1" applyAlignment="1">
      <alignment horizontal="justify" vertical="center" wrapText="1"/>
    </xf>
    <xf numFmtId="49" fontId="4" fillId="15" borderId="28" xfId="0" applyNumberFormat="1" applyFont="1" applyFill="1" applyBorder="1" applyAlignment="1">
      <alignment horizontal="center" vertical="center" wrapText="1"/>
    </xf>
    <xf numFmtId="2" fontId="4" fillId="15" borderId="10" xfId="0" applyNumberFormat="1" applyFont="1" applyFill="1" applyBorder="1" applyAlignment="1">
      <alignment horizontal="center" vertical="center" wrapText="1"/>
    </xf>
    <xf numFmtId="49" fontId="4" fillId="15" borderId="0" xfId="0" applyNumberFormat="1" applyFont="1" applyFill="1" applyBorder="1" applyAlignment="1">
      <alignment horizontal="center"/>
    </xf>
    <xf numFmtId="49" fontId="4" fillId="15" borderId="0" xfId="0" applyNumberFormat="1" applyFont="1" applyFill="1" applyBorder="1" applyAlignment="1"/>
    <xf numFmtId="2" fontId="4" fillId="15" borderId="15" xfId="0" applyNumberFormat="1" applyFont="1" applyFill="1" applyBorder="1" applyAlignment="1">
      <alignment horizontal="center" vertical="center" wrapText="1"/>
    </xf>
    <xf numFmtId="2" fontId="4" fillId="15" borderId="4" xfId="0" applyNumberFormat="1" applyFont="1" applyFill="1" applyBorder="1" applyAlignment="1">
      <alignment horizontal="justify" vertical="center" wrapText="1"/>
    </xf>
    <xf numFmtId="49" fontId="6" fillId="15" borderId="13" xfId="0" applyNumberFormat="1" applyFont="1" applyFill="1" applyBorder="1" applyAlignment="1">
      <alignment horizontal="center" vertical="center" wrapText="1"/>
    </xf>
    <xf numFmtId="49" fontId="6" fillId="15" borderId="14" xfId="0" applyNumberFormat="1" applyFont="1" applyFill="1" applyBorder="1" applyAlignment="1">
      <alignment horizontal="center" vertical="center" wrapText="1"/>
    </xf>
    <xf numFmtId="49" fontId="6" fillId="15" borderId="0" xfId="0" applyNumberFormat="1" applyFont="1" applyFill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justify" vertical="center" wrapText="1"/>
    </xf>
    <xf numFmtId="2" fontId="9" fillId="15" borderId="0" xfId="0" applyNumberFormat="1" applyFont="1" applyFill="1" applyAlignment="1">
      <alignment wrapText="1"/>
    </xf>
    <xf numFmtId="165" fontId="9" fillId="15" borderId="0" xfId="0" applyNumberFormat="1" applyFont="1" applyFill="1" applyAlignment="1"/>
    <xf numFmtId="49" fontId="11" fillId="15" borderId="0" xfId="0" applyNumberFormat="1" applyFont="1" applyFill="1" applyBorder="1" applyAlignment="1">
      <alignment horizontal="center"/>
    </xf>
    <xf numFmtId="0" fontId="10" fillId="15" borderId="3" xfId="0" applyFont="1" applyFill="1" applyBorder="1" applyAlignment="1">
      <alignment horizontal="center" vertical="center" wrapText="1"/>
    </xf>
    <xf numFmtId="49" fontId="12" fillId="15" borderId="14" xfId="0" applyNumberFormat="1" applyFont="1" applyFill="1" applyBorder="1" applyAlignment="1">
      <alignment horizontal="center" vertical="center" wrapText="1"/>
    </xf>
    <xf numFmtId="2" fontId="11" fillId="15" borderId="4" xfId="0" applyNumberFormat="1" applyFont="1" applyFill="1" applyBorder="1" applyAlignment="1">
      <alignment horizontal="center" vertical="center"/>
    </xf>
    <xf numFmtId="2" fontId="11" fillId="15" borderId="2" xfId="0" applyNumberFormat="1" applyFont="1" applyFill="1" applyBorder="1" applyAlignment="1">
      <alignment horizontal="center" vertical="center"/>
    </xf>
    <xf numFmtId="2" fontId="11" fillId="15" borderId="14" xfId="0" applyNumberFormat="1" applyFont="1" applyFill="1" applyBorder="1" applyAlignment="1">
      <alignment horizontal="center" vertical="center"/>
    </xf>
    <xf numFmtId="2" fontId="11" fillId="15" borderId="9" xfId="0" applyNumberFormat="1" applyFont="1" applyFill="1" applyBorder="1" applyAlignment="1">
      <alignment horizontal="center" vertical="center"/>
    </xf>
    <xf numFmtId="1" fontId="11" fillId="15" borderId="4" xfId="0" applyNumberFormat="1" applyFont="1" applyFill="1" applyBorder="1" applyAlignment="1">
      <alignment horizontal="center" vertical="center"/>
    </xf>
    <xf numFmtId="1" fontId="11" fillId="15" borderId="2" xfId="0" applyNumberFormat="1" applyFont="1" applyFill="1" applyBorder="1" applyAlignment="1">
      <alignment horizontal="center" vertical="center"/>
    </xf>
    <xf numFmtId="2" fontId="11" fillId="15" borderId="2" xfId="0" applyNumberFormat="1" applyFont="1" applyFill="1" applyBorder="1" applyAlignment="1">
      <alignment horizontal="center" vertical="center" wrapText="1"/>
    </xf>
    <xf numFmtId="2" fontId="11" fillId="15" borderId="14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49" fontId="11" fillId="15" borderId="0" xfId="0" applyNumberFormat="1" applyFont="1" applyFill="1" applyAlignment="1">
      <alignment horizontal="center"/>
    </xf>
    <xf numFmtId="49" fontId="11" fillId="15" borderId="0" xfId="0" applyNumberFormat="1" applyFont="1" applyFill="1" applyAlignment="1">
      <alignment horizontal="left" wrapText="1"/>
    </xf>
    <xf numFmtId="2" fontId="4" fillId="15" borderId="3" xfId="0" applyNumberFormat="1" applyFont="1" applyFill="1" applyBorder="1" applyAlignment="1">
      <alignment horizontal="center" vertical="center" wrapText="1"/>
    </xf>
    <xf numFmtId="49" fontId="4" fillId="15" borderId="22" xfId="0" applyNumberFormat="1" applyFont="1" applyFill="1" applyBorder="1" applyAlignment="1">
      <alignment horizontal="center" vertical="center" wrapText="1"/>
    </xf>
    <xf numFmtId="2" fontId="4" fillId="15" borderId="23" xfId="0" applyNumberFormat="1" applyFont="1" applyFill="1" applyBorder="1" applyAlignment="1">
      <alignment horizontal="justify" vertical="center" wrapText="1"/>
    </xf>
    <xf numFmtId="2" fontId="4" fillId="15" borderId="23" xfId="0" applyNumberFormat="1" applyFont="1" applyFill="1" applyBorder="1" applyAlignment="1">
      <alignment horizontal="center" vertical="center" wrapText="1"/>
    </xf>
    <xf numFmtId="49" fontId="4" fillId="15" borderId="29" xfId="0" applyNumberFormat="1" applyFont="1" applyFill="1" applyBorder="1" applyAlignment="1">
      <alignment horizontal="center" vertical="center" wrapText="1"/>
    </xf>
    <xf numFmtId="2" fontId="11" fillId="15" borderId="10" xfId="0" applyNumberFormat="1" applyFont="1" applyFill="1" applyBorder="1" applyAlignment="1">
      <alignment horizontal="center" vertical="center" wrapText="1"/>
    </xf>
    <xf numFmtId="2" fontId="4" fillId="15" borderId="30" xfId="0" applyNumberFormat="1" applyFont="1" applyFill="1" applyBorder="1" applyAlignment="1">
      <alignment horizontal="justify" vertical="center" wrapText="1"/>
    </xf>
    <xf numFmtId="1" fontId="11" fillId="15" borderId="23" xfId="0" applyNumberFormat="1" applyFont="1" applyFill="1" applyBorder="1" applyAlignment="1">
      <alignment horizontal="center" vertical="center"/>
    </xf>
    <xf numFmtId="2" fontId="11" fillId="15" borderId="3" xfId="0" applyNumberFormat="1" applyFont="1" applyFill="1" applyBorder="1" applyAlignment="1">
      <alignment horizontal="center" vertical="center"/>
    </xf>
    <xf numFmtId="0" fontId="4" fillId="15" borderId="0" xfId="0" applyFont="1" applyFill="1" applyAlignment="1">
      <alignment horizontal="left" vertical="center" wrapText="1"/>
    </xf>
    <xf numFmtId="0" fontId="4" fillId="15" borderId="0" xfId="0" applyFont="1" applyFill="1" applyAlignment="1">
      <alignment horizontal="left"/>
    </xf>
    <xf numFmtId="49" fontId="4" fillId="15" borderId="0" xfId="0" applyNumberFormat="1" applyFont="1" applyFill="1" applyAlignment="1">
      <alignment horizontal="left" wrapText="1"/>
    </xf>
    <xf numFmtId="165" fontId="4" fillId="15" borderId="2" xfId="0" applyNumberFormat="1" applyFont="1" applyFill="1" applyBorder="1" applyAlignment="1">
      <alignment horizontal="center" vertical="center"/>
    </xf>
    <xf numFmtId="1" fontId="11" fillId="15" borderId="9" xfId="0" applyNumberFormat="1" applyFont="1" applyFill="1" applyBorder="1" applyAlignment="1">
      <alignment horizontal="center" vertical="center"/>
    </xf>
    <xf numFmtId="1" fontId="11" fillId="15" borderId="15" xfId="0" applyNumberFormat="1" applyFont="1" applyFill="1" applyBorder="1" applyAlignment="1">
      <alignment horizontal="center" vertical="center"/>
    </xf>
    <xf numFmtId="49" fontId="4" fillId="18" borderId="9" xfId="0" applyNumberFormat="1" applyFont="1" applyFill="1" applyBorder="1" applyAlignment="1">
      <alignment horizontal="justify" vertical="center" wrapText="1"/>
    </xf>
    <xf numFmtId="165" fontId="4" fillId="15" borderId="9" xfId="0" applyNumberFormat="1" applyFont="1" applyFill="1" applyBorder="1" applyAlignment="1">
      <alignment horizontal="center" vertical="center"/>
    </xf>
    <xf numFmtId="49" fontId="11" fillId="15" borderId="4" xfId="0" applyNumberFormat="1" applyFont="1" applyFill="1" applyBorder="1" applyAlignment="1">
      <alignment horizontal="center" vertical="center" wrapText="1"/>
    </xf>
    <xf numFmtId="165" fontId="4" fillId="15" borderId="4" xfId="0" applyNumberFormat="1" applyFont="1" applyFill="1" applyBorder="1" applyAlignment="1">
      <alignment horizontal="center" vertical="center"/>
    </xf>
    <xf numFmtId="49" fontId="11" fillId="15" borderId="2" xfId="0" applyNumberFormat="1" applyFont="1" applyFill="1" applyBorder="1" applyAlignment="1">
      <alignment horizontal="center" vertical="center" wrapText="1"/>
    </xf>
    <xf numFmtId="1" fontId="11" fillId="15" borderId="14" xfId="0" applyNumberFormat="1" applyFont="1" applyFill="1" applyBorder="1" applyAlignment="1">
      <alignment horizontal="center" vertical="center"/>
    </xf>
    <xf numFmtId="49" fontId="4" fillId="17" borderId="26" xfId="0" applyNumberFormat="1" applyFont="1" applyFill="1" applyBorder="1" applyAlignment="1">
      <alignment horizontal="center" vertical="center" wrapText="1"/>
    </xf>
    <xf numFmtId="2" fontId="4" fillId="15" borderId="15" xfId="0" applyNumberFormat="1" applyFont="1" applyFill="1" applyBorder="1" applyAlignment="1">
      <alignment horizontal="justify" vertical="center" wrapText="1"/>
    </xf>
    <xf numFmtId="0" fontId="4" fillId="18" borderId="2" xfId="88" applyFont="1" applyFill="1" applyBorder="1" applyAlignment="1">
      <alignment horizontal="justify" vertical="center" wrapText="1"/>
    </xf>
    <xf numFmtId="165" fontId="4" fillId="15" borderId="14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4" xfId="0" applyNumberFormat="1" applyFont="1" applyFill="1" applyBorder="1" applyAlignment="1">
      <alignment horizontal="center" vertical="center"/>
    </xf>
    <xf numFmtId="165" fontId="4" fillId="15" borderId="15" xfId="0" applyNumberFormat="1" applyFont="1" applyFill="1" applyBorder="1" applyAlignment="1">
      <alignment horizontal="center" vertical="center"/>
    </xf>
    <xf numFmtId="165" fontId="4" fillId="15" borderId="23" xfId="0" applyNumberFormat="1" applyFont="1" applyFill="1" applyBorder="1" applyAlignment="1">
      <alignment horizontal="center" vertical="center"/>
    </xf>
    <xf numFmtId="49" fontId="4" fillId="15" borderId="33" xfId="0" applyNumberFormat="1" applyFont="1" applyFill="1" applyBorder="1" applyAlignment="1">
      <alignment horizontal="center" vertical="center" wrapText="1"/>
    </xf>
    <xf numFmtId="2" fontId="4" fillId="15" borderId="10" xfId="0" applyNumberFormat="1" applyFont="1" applyFill="1" applyBorder="1" applyAlignment="1">
      <alignment horizontal="justify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11" fillId="15" borderId="9" xfId="0" applyNumberFormat="1" applyFont="1" applyFill="1" applyBorder="1" applyAlignment="1">
      <alignment horizontal="center" vertical="center" wrapText="1"/>
    </xf>
    <xf numFmtId="49" fontId="11" fillId="15" borderId="15" xfId="0" applyNumberFormat="1" applyFont="1" applyFill="1" applyBorder="1" applyAlignment="1">
      <alignment horizontal="center" vertical="center" wrapText="1"/>
    </xf>
    <xf numFmtId="49" fontId="11" fillId="15" borderId="10" xfId="0" applyNumberFormat="1" applyFont="1" applyFill="1" applyBorder="1" applyAlignment="1">
      <alignment horizontal="center" vertical="center" wrapText="1"/>
    </xf>
    <xf numFmtId="2" fontId="11" fillId="15" borderId="9" xfId="0" applyNumberFormat="1" applyFont="1" applyFill="1" applyBorder="1" applyAlignment="1">
      <alignment horizontal="center" vertical="center" wrapText="1"/>
    </xf>
    <xf numFmtId="2" fontId="11" fillId="15" borderId="3" xfId="0" applyNumberFormat="1" applyFont="1" applyFill="1" applyBorder="1" applyAlignment="1">
      <alignment horizontal="center" vertical="center" wrapText="1"/>
    </xf>
    <xf numFmtId="165" fontId="4" fillId="15" borderId="3" xfId="0" applyNumberFormat="1" applyFont="1" applyFill="1" applyBorder="1" applyAlignment="1">
      <alignment horizontal="center" vertical="center"/>
    </xf>
    <xf numFmtId="165" fontId="4" fillId="15" borderId="0" xfId="0" applyNumberFormat="1" applyFont="1" applyFill="1" applyBorder="1" applyAlignment="1"/>
    <xf numFmtId="165" fontId="4" fillId="15" borderId="0" xfId="0" applyNumberFormat="1" applyFont="1" applyFill="1" applyBorder="1" applyAlignment="1">
      <alignment horizontal="center"/>
    </xf>
    <xf numFmtId="165" fontId="5" fillId="15" borderId="3" xfId="0" applyNumberFormat="1" applyFont="1" applyFill="1" applyBorder="1" applyAlignment="1">
      <alignment horizontal="center" vertical="center" wrapText="1"/>
    </xf>
    <xf numFmtId="165" fontId="5" fillId="15" borderId="20" xfId="0" applyNumberFormat="1" applyFont="1" applyFill="1" applyBorder="1" applyAlignment="1">
      <alignment horizontal="center" vertical="center" wrapText="1"/>
    </xf>
    <xf numFmtId="165" fontId="4" fillId="15" borderId="10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165" fontId="4" fillId="0" borderId="17" xfId="0" applyNumberFormat="1" applyFont="1" applyFill="1" applyBorder="1" applyAlignment="1">
      <alignment horizontal="center" vertical="center"/>
    </xf>
    <xf numFmtId="165" fontId="4" fillId="0" borderId="15" xfId="0" applyNumberFormat="1" applyFont="1" applyFill="1" applyBorder="1" applyAlignment="1">
      <alignment horizontal="center" vertical="center"/>
    </xf>
    <xf numFmtId="165" fontId="4" fillId="0" borderId="18" xfId="0" applyNumberFormat="1" applyFont="1" applyFill="1" applyBorder="1" applyAlignment="1">
      <alignment horizontal="center" vertical="center"/>
    </xf>
    <xf numFmtId="165" fontId="4" fillId="15" borderId="31" xfId="0" applyNumberFormat="1" applyFont="1" applyFill="1" applyBorder="1" applyAlignment="1">
      <alignment horizontal="center" vertical="center"/>
    </xf>
    <xf numFmtId="165" fontId="4" fillId="15" borderId="17" xfId="0" applyNumberFormat="1" applyFont="1" applyFill="1" applyBorder="1" applyAlignment="1">
      <alignment horizontal="center" vertical="center"/>
    </xf>
    <xf numFmtId="165" fontId="4" fillId="15" borderId="18" xfId="0" applyNumberFormat="1" applyFont="1" applyFill="1" applyBorder="1" applyAlignment="1">
      <alignment horizontal="center" vertical="center"/>
    </xf>
    <xf numFmtId="165" fontId="4" fillId="15" borderId="32" xfId="0" applyNumberFormat="1" applyFont="1" applyFill="1" applyBorder="1" applyAlignment="1">
      <alignment horizontal="center" vertical="center"/>
    </xf>
    <xf numFmtId="165" fontId="4" fillId="15" borderId="24" xfId="0" applyNumberFormat="1" applyFont="1" applyFill="1" applyBorder="1" applyAlignment="1">
      <alignment horizontal="center" vertical="center"/>
    </xf>
    <xf numFmtId="165" fontId="4" fillId="15" borderId="16" xfId="0" applyNumberFormat="1" applyFont="1" applyFill="1" applyBorder="1" applyAlignment="1">
      <alignment horizontal="center" vertical="center"/>
    </xf>
    <xf numFmtId="165" fontId="4" fillId="15" borderId="10" xfId="0" applyNumberFormat="1" applyFont="1" applyFill="1" applyBorder="1" applyAlignment="1">
      <alignment horizontal="right" vertical="center"/>
    </xf>
    <xf numFmtId="165" fontId="4" fillId="15" borderId="10" xfId="0" applyNumberFormat="1" applyFont="1" applyFill="1" applyBorder="1" applyAlignment="1">
      <alignment vertical="center"/>
    </xf>
    <xf numFmtId="165" fontId="4" fillId="15" borderId="19" xfId="0" applyNumberFormat="1" applyFont="1" applyFill="1" applyBorder="1" applyAlignment="1">
      <alignment horizontal="center" vertical="center"/>
    </xf>
    <xf numFmtId="165" fontId="4" fillId="15" borderId="20" xfId="0" applyNumberFormat="1" applyFont="1" applyFill="1" applyBorder="1" applyAlignment="1">
      <alignment horizontal="center" vertical="center"/>
    </xf>
    <xf numFmtId="165" fontId="4" fillId="15" borderId="2" xfId="0" applyNumberFormat="1" applyFont="1" applyFill="1" applyBorder="1" applyAlignment="1">
      <alignment vertical="center"/>
    </xf>
    <xf numFmtId="165" fontId="4" fillId="15" borderId="0" xfId="0" applyNumberFormat="1" applyFont="1" applyFill="1" applyAlignment="1">
      <alignment horizontal="right"/>
    </xf>
    <xf numFmtId="165" fontId="6" fillId="15" borderId="0" xfId="0" applyNumberFormat="1" applyFont="1" applyFill="1" applyAlignment="1">
      <alignment horizontal="right"/>
    </xf>
    <xf numFmtId="165" fontId="6" fillId="15" borderId="0" xfId="0" applyNumberFormat="1" applyFont="1" applyFill="1" applyAlignment="1">
      <alignment horizontal="center"/>
    </xf>
    <xf numFmtId="49" fontId="4" fillId="15" borderId="34" xfId="0" applyNumberFormat="1" applyFont="1" applyFill="1" applyBorder="1" applyAlignment="1">
      <alignment horizontal="center" vertical="center" wrapText="1"/>
    </xf>
    <xf numFmtId="0" fontId="5" fillId="15" borderId="26" xfId="0" applyFont="1" applyFill="1" applyBorder="1" applyAlignment="1">
      <alignment horizontal="center" vertical="center" wrapText="1"/>
    </xf>
    <xf numFmtId="0" fontId="10" fillId="15" borderId="15" xfId="0" applyFont="1" applyFill="1" applyBorder="1" applyAlignment="1">
      <alignment horizontal="center" vertical="center" wrapText="1"/>
    </xf>
    <xf numFmtId="0" fontId="5" fillId="15" borderId="15" xfId="0" applyFont="1" applyFill="1" applyBorder="1" applyAlignment="1">
      <alignment horizontal="center" vertical="center" wrapText="1"/>
    </xf>
    <xf numFmtId="165" fontId="5" fillId="0" borderId="15" xfId="0" applyNumberFormat="1" applyFont="1" applyFill="1" applyBorder="1" applyAlignment="1">
      <alignment horizontal="center" vertical="center" wrapText="1"/>
    </xf>
    <xf numFmtId="2" fontId="4" fillId="15" borderId="14" xfId="0" applyNumberFormat="1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horizontal="justify" vertical="center" wrapText="1"/>
    </xf>
    <xf numFmtId="49" fontId="4" fillId="15" borderId="0" xfId="0" applyNumberFormat="1" applyFont="1" applyFill="1" applyBorder="1" applyAlignment="1">
      <alignment horizontal="justify"/>
    </xf>
    <xf numFmtId="49" fontId="6" fillId="15" borderId="14" xfId="0" applyNumberFormat="1" applyFont="1" applyFill="1" applyBorder="1" applyAlignment="1">
      <alignment horizontal="justify" vertical="center" wrapText="1"/>
    </xf>
    <xf numFmtId="0" fontId="5" fillId="15" borderId="15" xfId="0" applyFont="1" applyFill="1" applyBorder="1" applyAlignment="1">
      <alignment horizontal="justify" vertical="center" wrapText="1"/>
    </xf>
    <xf numFmtId="2" fontId="4" fillId="15" borderId="0" xfId="0" applyNumberFormat="1" applyFont="1" applyFill="1" applyAlignment="1">
      <alignment horizontal="justify" wrapText="1"/>
    </xf>
    <xf numFmtId="165" fontId="4" fillId="15" borderId="12" xfId="0" applyNumberFormat="1" applyFont="1" applyFill="1" applyBorder="1" applyAlignment="1">
      <alignment horizontal="center" vertical="center"/>
    </xf>
    <xf numFmtId="165" fontId="4" fillId="15" borderId="5" xfId="0" applyNumberFormat="1" applyFont="1" applyFill="1" applyBorder="1" applyAlignment="1">
      <alignment horizontal="center" vertical="center"/>
    </xf>
    <xf numFmtId="2" fontId="4" fillId="15" borderId="5" xfId="0" applyNumberFormat="1" applyFont="1" applyFill="1" applyBorder="1" applyAlignment="1">
      <alignment horizontal="center" vertical="center" wrapText="1"/>
    </xf>
    <xf numFmtId="2" fontId="4" fillId="15" borderId="9" xfId="0" applyNumberFormat="1" applyFont="1" applyFill="1" applyBorder="1" applyAlignment="1">
      <alignment horizontal="center" vertical="center"/>
    </xf>
    <xf numFmtId="2" fontId="11" fillId="15" borderId="4" xfId="0" applyNumberFormat="1" applyFont="1" applyFill="1" applyBorder="1" applyAlignment="1">
      <alignment horizontal="center" vertical="center" wrapText="1"/>
    </xf>
    <xf numFmtId="49" fontId="4" fillId="15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49" fontId="6" fillId="15" borderId="3" xfId="0" applyNumberFormat="1" applyFont="1" applyFill="1" applyBorder="1" applyAlignment="1">
      <alignment horizontal="center" vertical="center" wrapText="1"/>
    </xf>
    <xf numFmtId="3" fontId="6" fillId="15" borderId="3" xfId="0" applyNumberFormat="1" applyFont="1" applyFill="1" applyBorder="1" applyAlignment="1">
      <alignment horizontal="center" vertical="center" wrapText="1"/>
    </xf>
    <xf numFmtId="3" fontId="6" fillId="15" borderId="20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19" xfId="0" applyNumberFormat="1" applyFont="1" applyFill="1" applyBorder="1" applyAlignment="1">
      <alignment horizontal="center" vertical="center"/>
    </xf>
    <xf numFmtId="165" fontId="4" fillId="15" borderId="3" xfId="0" applyNumberFormat="1" applyFont="1" applyFill="1" applyBorder="1" applyAlignment="1">
      <alignment vertical="center"/>
    </xf>
    <xf numFmtId="165" fontId="4" fillId="15" borderId="4" xfId="0" applyNumberFormat="1" applyFont="1" applyFill="1" applyBorder="1" applyAlignment="1">
      <alignment vertical="center"/>
    </xf>
    <xf numFmtId="165" fontId="4" fillId="15" borderId="36" xfId="0" applyNumberFormat="1" applyFont="1" applyFill="1" applyBorder="1" applyAlignment="1">
      <alignment vertical="center"/>
    </xf>
    <xf numFmtId="165" fontId="4" fillId="15" borderId="0" xfId="0" applyNumberFormat="1" applyFont="1" applyFill="1" applyAlignment="1">
      <alignment vertical="center"/>
    </xf>
    <xf numFmtId="0" fontId="23" fillId="0" borderId="7" xfId="87" applyNumberFormat="1" applyFont="1" applyProtection="1">
      <alignment vertical="top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15" borderId="40" xfId="0" applyNumberFormat="1" applyFont="1" applyFill="1" applyBorder="1" applyAlignment="1">
      <alignment horizontal="justify" vertical="center" wrapText="1"/>
    </xf>
    <xf numFmtId="165" fontId="4" fillId="15" borderId="2" xfId="0" applyNumberFormat="1" applyFont="1" applyFill="1" applyBorder="1" applyAlignment="1">
      <alignment horizontal="center" vertical="top"/>
    </xf>
    <xf numFmtId="49" fontId="9" fillId="15" borderId="0" xfId="0" applyNumberFormat="1" applyFont="1" applyFill="1" applyAlignment="1">
      <alignment horizontal="left" wrapText="1"/>
    </xf>
    <xf numFmtId="4" fontId="14" fillId="15" borderId="0" xfId="0" applyNumberFormat="1" applyFont="1" applyFill="1" applyAlignment="1">
      <alignment horizontal="left" vertical="center"/>
    </xf>
    <xf numFmtId="0" fontId="14" fillId="15" borderId="0" xfId="0" applyFont="1" applyFill="1" applyAlignment="1">
      <alignment horizontal="left"/>
    </xf>
    <xf numFmtId="4" fontId="16" fillId="15" borderId="0" xfId="0" applyNumberFormat="1" applyFont="1" applyFill="1" applyAlignment="1">
      <alignment horizontal="center" vertical="center"/>
    </xf>
    <xf numFmtId="4" fontId="15" fillId="15" borderId="0" xfId="0" applyNumberFormat="1" applyFont="1" applyFill="1" applyAlignment="1">
      <alignment horizontal="center" vertical="center" wrapText="1"/>
    </xf>
    <xf numFmtId="0" fontId="5" fillId="15" borderId="8" xfId="0" applyFont="1" applyFill="1" applyBorder="1" applyAlignment="1">
      <alignment horizontal="center" vertical="center" wrapText="1"/>
    </xf>
    <xf numFmtId="0" fontId="5" fillId="15" borderId="21" xfId="0" applyFont="1" applyFill="1" applyBorder="1" applyAlignment="1">
      <alignment horizontal="center" vertical="center" wrapText="1"/>
    </xf>
    <xf numFmtId="0" fontId="5" fillId="15" borderId="9" xfId="0" applyFont="1" applyFill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center" wrapText="1"/>
    </xf>
    <xf numFmtId="166" fontId="5" fillId="15" borderId="10" xfId="0" applyNumberFormat="1" applyFont="1" applyFill="1" applyBorder="1" applyAlignment="1">
      <alignment horizontal="center" vertical="center" wrapText="1"/>
    </xf>
    <xf numFmtId="166" fontId="5" fillId="15" borderId="5" xfId="0" applyNumberFormat="1" applyFont="1" applyFill="1" applyBorder="1" applyAlignment="1">
      <alignment horizontal="center" vertical="center" wrapText="1"/>
    </xf>
    <xf numFmtId="165" fontId="5" fillId="15" borderId="9" xfId="0" applyNumberFormat="1" applyFont="1" applyFill="1" applyBorder="1" applyAlignment="1">
      <alignment horizontal="center" vertical="center" wrapText="1"/>
    </xf>
    <xf numFmtId="165" fontId="5" fillId="15" borderId="3" xfId="0" applyNumberFormat="1" applyFont="1" applyFill="1" applyBorder="1" applyAlignment="1">
      <alignment horizontal="center" vertical="center" wrapText="1"/>
    </xf>
    <xf numFmtId="165" fontId="5" fillId="15" borderId="16" xfId="0" applyNumberFormat="1" applyFont="1" applyFill="1" applyBorder="1" applyAlignment="1">
      <alignment horizontal="center" vertical="center" wrapText="1"/>
    </xf>
  </cellXfs>
  <cellStyles count="196">
    <cellStyle name="20% - Акцент1 2" xfId="2"/>
    <cellStyle name="20% - Акцент1 2 2" xfId="3"/>
    <cellStyle name="20% - Акцент1 2 2 2" xfId="91"/>
    <cellStyle name="20% - Акцент1 2 3" xfId="90"/>
    <cellStyle name="20% - Акцент2 2" xfId="4"/>
    <cellStyle name="20% - Акцент2 2 2" xfId="5"/>
    <cellStyle name="20% - Акцент2 2 2 2" xfId="93"/>
    <cellStyle name="20% - Акцент2 2 3" xfId="92"/>
    <cellStyle name="20% - Акцент3 2" xfId="6"/>
    <cellStyle name="20% - Акцент3 2 2" xfId="7"/>
    <cellStyle name="20% - Акцент3 2 2 2" xfId="95"/>
    <cellStyle name="20% - Акцент3 2 3" xfId="94"/>
    <cellStyle name="20% - Акцент4 2" xfId="8"/>
    <cellStyle name="20% - Акцент4 2 2" xfId="9"/>
    <cellStyle name="20% - Акцент4 2 2 2" xfId="97"/>
    <cellStyle name="20% - Акцент4 2 3" xfId="96"/>
    <cellStyle name="20% - Акцент5 2" xfId="10"/>
    <cellStyle name="20% - Акцент5 2 2" xfId="11"/>
    <cellStyle name="20% - Акцент5 2 2 2" xfId="99"/>
    <cellStyle name="20% - Акцент5 2 3" xfId="98"/>
    <cellStyle name="20% - Акцент6 2" xfId="12"/>
    <cellStyle name="20% - Акцент6 2 2" xfId="13"/>
    <cellStyle name="20% - Акцент6 2 2 2" xfId="101"/>
    <cellStyle name="20% - Акцент6 2 3" xfId="100"/>
    <cellStyle name="40% - Акцент1 2" xfId="14"/>
    <cellStyle name="40% - Акцент1 2 2" xfId="15"/>
    <cellStyle name="40% - Акцент1 2 2 2" xfId="103"/>
    <cellStyle name="40% - Акцент1 2 3" xfId="102"/>
    <cellStyle name="40% - Акцент2 2" xfId="16"/>
    <cellStyle name="40% - Акцент2 2 2" xfId="17"/>
    <cellStyle name="40% - Акцент2 2 2 2" xfId="105"/>
    <cellStyle name="40% - Акцент2 2 3" xfId="104"/>
    <cellStyle name="40% - Акцент3 2" xfId="18"/>
    <cellStyle name="40% - Акцент3 2 2" xfId="19"/>
    <cellStyle name="40% - Акцент3 2 2 2" xfId="107"/>
    <cellStyle name="40% - Акцент3 2 3" xfId="106"/>
    <cellStyle name="40% - Акцент4 2" xfId="20"/>
    <cellStyle name="40% - Акцент4 2 2" xfId="21"/>
    <cellStyle name="40% - Акцент4 2 2 2" xfId="109"/>
    <cellStyle name="40% - Акцент4 2 3" xfId="108"/>
    <cellStyle name="40% - Акцент5 2" xfId="22"/>
    <cellStyle name="40% - Акцент5 2 2" xfId="23"/>
    <cellStyle name="40% - Акцент5 2 2 2" xfId="111"/>
    <cellStyle name="40% - Акцент5 2 3" xfId="110"/>
    <cellStyle name="40% - Акцент6 2" xfId="24"/>
    <cellStyle name="40% - Акцент6 2 2" xfId="25"/>
    <cellStyle name="40% - Акцент6 2 2 2" xfId="113"/>
    <cellStyle name="40% - Акцент6 2 3" xfId="112"/>
    <cellStyle name="xl25" xfId="193"/>
    <cellStyle name="xl27" xfId="194"/>
    <cellStyle name="xl29" xfId="195"/>
    <cellStyle name="xl31" xfId="114"/>
    <cellStyle name="xl34" xfId="1"/>
    <cellStyle name="xl40" xfId="87"/>
    <cellStyle name="xl44" xfId="115"/>
    <cellStyle name="xl46" xfId="116"/>
    <cellStyle name="xl49" xfId="117"/>
    <cellStyle name="xl52" xfId="26"/>
    <cellStyle name="xl53" xfId="27"/>
    <cellStyle name="xl57" xfId="89"/>
    <cellStyle name="Обычный" xfId="0" builtinId="0"/>
    <cellStyle name="Обычный 10" xfId="28"/>
    <cellStyle name="Обычный 10 2" xfId="29"/>
    <cellStyle name="Обычный 10 2 2" xfId="30"/>
    <cellStyle name="Обычный 10 2 2 2" xfId="120"/>
    <cellStyle name="Обычный 10 2 3" xfId="119"/>
    <cellStyle name="Обычный 10 3" xfId="31"/>
    <cellStyle name="Обычный 10 3 2" xfId="32"/>
    <cellStyle name="Обычный 10 3 2 2" xfId="122"/>
    <cellStyle name="Обычный 10 3 3" xfId="121"/>
    <cellStyle name="Обычный 10 4" xfId="33"/>
    <cellStyle name="Обычный 10 4 2" xfId="123"/>
    <cellStyle name="Обычный 10 5" xfId="118"/>
    <cellStyle name="Обычный 11" xfId="34"/>
    <cellStyle name="Обычный 12" xfId="124"/>
    <cellStyle name="Обычный 2" xfId="35"/>
    <cellStyle name="Обычный 2 2" xfId="36"/>
    <cellStyle name="Обычный 2 2 2" xfId="127"/>
    <cellStyle name="Обычный 2 2 3" xfId="126"/>
    <cellStyle name="Обычный 2 3" xfId="128"/>
    <cellStyle name="Обычный 2 4" xfId="129"/>
    <cellStyle name="Обычный 2 5" xfId="130"/>
    <cellStyle name="Обычный 2 6" xfId="131"/>
    <cellStyle name="Обычный 2 7" xfId="132"/>
    <cellStyle name="Обычный 2 8" xfId="133"/>
    <cellStyle name="Обычный 2 9" xfId="125"/>
    <cellStyle name="Обычный 3" xfId="37"/>
    <cellStyle name="Обычный 3 2" xfId="38"/>
    <cellStyle name="Обычный 3 2 2" xfId="39"/>
    <cellStyle name="Обычный 3 2 2 2" xfId="136"/>
    <cellStyle name="Обычный 3 2 3" xfId="135"/>
    <cellStyle name="Обычный 3 3" xfId="40"/>
    <cellStyle name="Обычный 3 3 2" xfId="41"/>
    <cellStyle name="Обычный 3 3 2 2" xfId="138"/>
    <cellStyle name="Обычный 3 3 3" xfId="137"/>
    <cellStyle name="Обычный 3 4" xfId="42"/>
    <cellStyle name="Обычный 3 4 2" xfId="139"/>
    <cellStyle name="Обычный 3 5" xfId="140"/>
    <cellStyle name="Обычный 3 6" xfId="134"/>
    <cellStyle name="Обычный 4" xfId="43"/>
    <cellStyle name="Обычный 4 2" xfId="44"/>
    <cellStyle name="Обычный 4 2 2" xfId="45"/>
    <cellStyle name="Обычный 4 2 2 2" xfId="143"/>
    <cellStyle name="Обычный 4 2 3" xfId="142"/>
    <cellStyle name="Обычный 4 3" xfId="46"/>
    <cellStyle name="Обычный 4 3 2" xfId="47"/>
    <cellStyle name="Обычный 4 3 2 2" xfId="145"/>
    <cellStyle name="Обычный 4 3 3" xfId="144"/>
    <cellStyle name="Обычный 4 4" xfId="48"/>
    <cellStyle name="Обычный 4 4 2" xfId="146"/>
    <cellStyle name="Обычный 4 5" xfId="147"/>
    <cellStyle name="Обычный 4 6" xfId="141"/>
    <cellStyle name="Обычный 5" xfId="49"/>
    <cellStyle name="Обычный 5 2" xfId="50"/>
    <cellStyle name="Обычный 5 2 2" xfId="51"/>
    <cellStyle name="Обычный 5 2 2 2" xfId="150"/>
    <cellStyle name="Обычный 5 2 3" xfId="149"/>
    <cellStyle name="Обычный 5 3" xfId="52"/>
    <cellStyle name="Обычный 5 3 2" xfId="53"/>
    <cellStyle name="Обычный 5 3 2 2" xfId="152"/>
    <cellStyle name="Обычный 5 3 3" xfId="151"/>
    <cellStyle name="Обычный 5 4" xfId="54"/>
    <cellStyle name="Обычный 5 4 2" xfId="153"/>
    <cellStyle name="Обычный 5 5" xfId="148"/>
    <cellStyle name="Обычный 6" xfId="55"/>
    <cellStyle name="Обычный 6 2" xfId="56"/>
    <cellStyle name="Обычный 6 2 2" xfId="57"/>
    <cellStyle name="Обычный 6 2 2 2" xfId="156"/>
    <cellStyle name="Обычный 6 2 3" xfId="155"/>
    <cellStyle name="Обычный 6 3" xfId="58"/>
    <cellStyle name="Обычный 6 3 2" xfId="59"/>
    <cellStyle name="Обычный 6 3 2 2" xfId="158"/>
    <cellStyle name="Обычный 6 3 3" xfId="157"/>
    <cellStyle name="Обычный 6 4" xfId="60"/>
    <cellStyle name="Обычный 6 4 2" xfId="159"/>
    <cellStyle name="Обычный 6 5" xfId="154"/>
    <cellStyle name="Обычный 7" xfId="61"/>
    <cellStyle name="Обычный 7 2" xfId="62"/>
    <cellStyle name="Обычный 7 2 2" xfId="63"/>
    <cellStyle name="Обычный 7 2 2 2" xfId="162"/>
    <cellStyle name="Обычный 7 2 3" xfId="161"/>
    <cellStyle name="Обычный 7 3" xfId="64"/>
    <cellStyle name="Обычный 7 3 2" xfId="65"/>
    <cellStyle name="Обычный 7 3 2 2" xfId="164"/>
    <cellStyle name="Обычный 7 3 3" xfId="163"/>
    <cellStyle name="Обычный 7 4" xfId="66"/>
    <cellStyle name="Обычный 7 4 2" xfId="165"/>
    <cellStyle name="Обычный 7 5" xfId="160"/>
    <cellStyle name="Обычный 8" xfId="67"/>
    <cellStyle name="Обычный 8 2" xfId="68"/>
    <cellStyle name="Обычный 8 2 2" xfId="69"/>
    <cellStyle name="Обычный 8 2 2 2" xfId="168"/>
    <cellStyle name="Обычный 8 2 3" xfId="167"/>
    <cellStyle name="Обычный 8 3" xfId="70"/>
    <cellStyle name="Обычный 8 3 2" xfId="71"/>
    <cellStyle name="Обычный 8 3 2 2" xfId="170"/>
    <cellStyle name="Обычный 8 3 3" xfId="169"/>
    <cellStyle name="Обычный 8 4" xfId="72"/>
    <cellStyle name="Обычный 8 4 2" xfId="171"/>
    <cellStyle name="Обычный 8 5" xfId="166"/>
    <cellStyle name="Обычный 9" xfId="73"/>
    <cellStyle name="Обычный 9 2" xfId="74"/>
    <cellStyle name="Обычный 9 2 2" xfId="75"/>
    <cellStyle name="Обычный 9 2 2 2" xfId="174"/>
    <cellStyle name="Обычный 9 2 3" xfId="173"/>
    <cellStyle name="Обычный 9 3" xfId="76"/>
    <cellStyle name="Обычный 9 3 2" xfId="77"/>
    <cellStyle name="Обычный 9 3 2 2" xfId="176"/>
    <cellStyle name="Обычный 9 3 3" xfId="175"/>
    <cellStyle name="Обычный 9 4" xfId="78"/>
    <cellStyle name="Обычный 9 4 2" xfId="177"/>
    <cellStyle name="Обычный 9 5" xfId="172"/>
    <cellStyle name="Обычный_приложение 1 к закону 2004 года" xfId="88"/>
    <cellStyle name="Примечание 2" xfId="79"/>
    <cellStyle name="Примечание 2 2" xfId="80"/>
    <cellStyle name="Примечание 2 2 2" xfId="179"/>
    <cellStyle name="Примечание 2 3" xfId="178"/>
    <cellStyle name="Примечание 3" xfId="81"/>
    <cellStyle name="Примечание 3 2" xfId="82"/>
    <cellStyle name="Примечание 3 2 2" xfId="181"/>
    <cellStyle name="Примечание 3 3" xfId="180"/>
    <cellStyle name="Примечание 4" xfId="83"/>
    <cellStyle name="Примечание 4 2" xfId="84"/>
    <cellStyle name="Примечание 4 2 2" xfId="183"/>
    <cellStyle name="Примечание 4 3" xfId="182"/>
    <cellStyle name="Примечание 5" xfId="85"/>
    <cellStyle name="Примечание 5 2" xfId="86"/>
    <cellStyle name="Примечание 5 2 2" xfId="185"/>
    <cellStyle name="Примечание 5 3" xfId="184"/>
    <cellStyle name="Процентный 2" xfId="186"/>
    <cellStyle name="Процентный 2 2" xfId="187"/>
    <cellStyle name="Процентный 3" xfId="188"/>
    <cellStyle name="Стиль 1" xfId="189"/>
    <cellStyle name="Тысячи [0]_дох.рас.02.12.98 II вар" xfId="190"/>
    <cellStyle name="Тысячи_дох.рас.02.12.98 II вар" xfId="191"/>
    <cellStyle name="Финансовый 2" xfId="1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46"/>
  <sheetViews>
    <sheetView tabSelected="1" zoomScale="69" zoomScaleNormal="69" zoomScaleSheetLayoutView="75" workbookViewId="0">
      <pane xSplit="4" ySplit="9" topLeftCell="E134" activePane="bottomRight" state="frozen"/>
      <selection pane="topRight" activeCell="E1" sqref="E1"/>
      <selection pane="bottomLeft" activeCell="A10" sqref="A10"/>
      <selection pane="bottomRight" activeCell="N125" sqref="N125"/>
    </sheetView>
  </sheetViews>
  <sheetFormatPr defaultColWidth="9.140625" defaultRowHeight="15.75" x14ac:dyDescent="0.25"/>
  <cols>
    <col min="1" max="1" width="24.5703125" style="2" customWidth="1"/>
    <col min="2" max="2" width="29.85546875" style="49" customWidth="1"/>
    <col min="3" max="3" width="57.28515625" style="126" customWidth="1"/>
    <col min="4" max="4" width="47.85546875" style="8" customWidth="1"/>
    <col min="5" max="6" width="16.5703125" style="9" customWidth="1"/>
    <col min="7" max="7" width="16.140625" style="113" customWidth="1"/>
    <col min="8" max="8" width="14.140625" style="114" customWidth="1"/>
    <col min="9" max="11" width="13.85546875" style="115" customWidth="1"/>
    <col min="12" max="12" width="11.28515625" style="1" bestFit="1" customWidth="1"/>
    <col min="13" max="13" width="11.5703125" style="1" customWidth="1"/>
    <col min="14" max="14" width="12.85546875" style="1" customWidth="1"/>
    <col min="15" max="15" width="13.85546875" style="1" customWidth="1"/>
    <col min="16" max="16" width="19.85546875" style="1" customWidth="1"/>
    <col min="17" max="17" width="15" style="1" customWidth="1"/>
    <col min="18" max="18" width="14.28515625" style="1" customWidth="1"/>
    <col min="19" max="16384" width="9.140625" style="1"/>
  </cols>
  <sheetData>
    <row r="1" spans="1:18" ht="27.6" customHeight="1" x14ac:dyDescent="0.2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8" ht="49.9" customHeight="1" x14ac:dyDescent="0.25">
      <c r="A2" s="152" t="s">
        <v>116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8" ht="28.5" customHeight="1" x14ac:dyDescent="0.25">
      <c r="A3" s="60" t="s">
        <v>1</v>
      </c>
      <c r="B3" s="149" t="s">
        <v>117</v>
      </c>
      <c r="C3" s="149"/>
      <c r="D3" s="149"/>
      <c r="E3" s="149"/>
      <c r="F3" s="149"/>
      <c r="G3" s="149"/>
      <c r="H3" s="149"/>
      <c r="I3" s="149"/>
      <c r="J3" s="149"/>
      <c r="K3" s="149"/>
    </row>
    <row r="4" spans="1:18" ht="21.6" customHeight="1" x14ac:dyDescent="0.25">
      <c r="A4" s="61" t="s">
        <v>2</v>
      </c>
      <c r="B4" s="149" t="s">
        <v>118</v>
      </c>
      <c r="C4" s="149"/>
      <c r="D4" s="149"/>
      <c r="E4" s="149"/>
      <c r="F4" s="149"/>
      <c r="G4" s="149"/>
      <c r="H4" s="149"/>
      <c r="I4" s="149"/>
      <c r="J4" s="149"/>
      <c r="K4" s="149"/>
    </row>
    <row r="5" spans="1:18" ht="23.25" customHeight="1" x14ac:dyDescent="0.3">
      <c r="A5" s="61" t="s">
        <v>30</v>
      </c>
      <c r="B5" s="150" t="s">
        <v>29</v>
      </c>
      <c r="C5" s="150"/>
      <c r="D5" s="150"/>
      <c r="E5" s="150"/>
      <c r="F5" s="150"/>
      <c r="G5" s="150"/>
      <c r="H5" s="150"/>
      <c r="I5" s="150"/>
      <c r="J5" s="150"/>
      <c r="K5" s="150"/>
    </row>
    <row r="6" spans="1:18" ht="11.25" customHeight="1" thickBot="1" x14ac:dyDescent="0.3">
      <c r="B6" s="37"/>
      <c r="C6" s="123"/>
      <c r="D6" s="26"/>
      <c r="E6" s="27"/>
      <c r="F6" s="27"/>
      <c r="G6" s="93"/>
      <c r="H6" s="93"/>
      <c r="I6" s="94"/>
      <c r="J6" s="94"/>
      <c r="K6" s="94"/>
    </row>
    <row r="7" spans="1:18" s="3" customFormat="1" ht="60" customHeight="1" x14ac:dyDescent="0.2">
      <c r="A7" s="153" t="s">
        <v>3</v>
      </c>
      <c r="B7" s="155"/>
      <c r="C7" s="155"/>
      <c r="D7" s="155" t="s">
        <v>50</v>
      </c>
      <c r="E7" s="155" t="s">
        <v>119</v>
      </c>
      <c r="F7" s="157" t="s">
        <v>120</v>
      </c>
      <c r="G7" s="159" t="s">
        <v>231</v>
      </c>
      <c r="H7" s="159" t="s">
        <v>232</v>
      </c>
      <c r="I7" s="159" t="s">
        <v>4</v>
      </c>
      <c r="J7" s="159"/>
      <c r="K7" s="161"/>
    </row>
    <row r="8" spans="1:18" s="4" customFormat="1" ht="77.25" customHeight="1" x14ac:dyDescent="0.2">
      <c r="A8" s="154"/>
      <c r="B8" s="38" t="s">
        <v>72</v>
      </c>
      <c r="C8" s="122" t="s">
        <v>5</v>
      </c>
      <c r="D8" s="156"/>
      <c r="E8" s="156"/>
      <c r="F8" s="158"/>
      <c r="G8" s="160"/>
      <c r="H8" s="160"/>
      <c r="I8" s="95" t="s">
        <v>71</v>
      </c>
      <c r="J8" s="95" t="s">
        <v>106</v>
      </c>
      <c r="K8" s="96" t="s">
        <v>233</v>
      </c>
    </row>
    <row r="9" spans="1:18" s="32" customFormat="1" ht="18" customHeight="1" thickBot="1" x14ac:dyDescent="0.25">
      <c r="A9" s="30">
        <v>1</v>
      </c>
      <c r="B9" s="39" t="s">
        <v>73</v>
      </c>
      <c r="C9" s="124">
        <v>3</v>
      </c>
      <c r="D9" s="31">
        <v>4</v>
      </c>
      <c r="E9" s="135">
        <v>5</v>
      </c>
      <c r="F9" s="135">
        <v>6</v>
      </c>
      <c r="G9" s="136">
        <v>7</v>
      </c>
      <c r="H9" s="136">
        <v>8</v>
      </c>
      <c r="I9" s="136">
        <v>9</v>
      </c>
      <c r="J9" s="136">
        <v>10</v>
      </c>
      <c r="K9" s="137">
        <v>11</v>
      </c>
    </row>
    <row r="10" spans="1:18" s="6" customFormat="1" ht="94.5" x14ac:dyDescent="0.2">
      <c r="A10" s="21" t="s">
        <v>6</v>
      </c>
      <c r="B10" s="40" t="s">
        <v>31</v>
      </c>
      <c r="C10" s="29" t="s">
        <v>42</v>
      </c>
      <c r="D10" s="11" t="s">
        <v>102</v>
      </c>
      <c r="E10" s="112">
        <v>179375</v>
      </c>
      <c r="F10" s="112">
        <v>179375</v>
      </c>
      <c r="G10" s="112">
        <v>140961.9</v>
      </c>
      <c r="H10" s="112">
        <v>181003.4</v>
      </c>
      <c r="I10" s="112">
        <v>200950</v>
      </c>
      <c r="J10" s="112">
        <v>216021.3</v>
      </c>
      <c r="K10" s="112">
        <v>230062.6</v>
      </c>
      <c r="L10" s="143">
        <f>SUM(E10:E80)</f>
        <v>260913.4</v>
      </c>
      <c r="M10" s="143">
        <f>SUM(F10:F80)</f>
        <v>267005</v>
      </c>
      <c r="N10" s="143">
        <f>SUM(G10:G80)+G81+G82</f>
        <v>228599.70000000004</v>
      </c>
      <c r="O10" s="143">
        <f>SUM(H10:H80)+H81+H82</f>
        <v>280128.10000000003</v>
      </c>
      <c r="P10" s="143">
        <f>SUM(I10:I80)+I81+I82</f>
        <v>291590</v>
      </c>
      <c r="Q10" s="143">
        <f>SUM(J10:J80)+J81+J82</f>
        <v>307213.99999999994</v>
      </c>
      <c r="R10" s="143">
        <f>SUM(K10:K80)+K81+K82</f>
        <v>337152</v>
      </c>
    </row>
    <row r="11" spans="1:18" s="6" customFormat="1" ht="118.9" customHeight="1" x14ac:dyDescent="0.2">
      <c r="A11" s="15" t="s">
        <v>6</v>
      </c>
      <c r="B11" s="41" t="s">
        <v>32</v>
      </c>
      <c r="C11" s="10" t="s">
        <v>43</v>
      </c>
      <c r="D11" s="11" t="s">
        <v>102</v>
      </c>
      <c r="E11" s="63">
        <v>433</v>
      </c>
      <c r="F11" s="63">
        <v>433</v>
      </c>
      <c r="G11" s="112">
        <v>837.5</v>
      </c>
      <c r="H11" s="112">
        <v>840</v>
      </c>
      <c r="I11" s="112">
        <v>450</v>
      </c>
      <c r="J11" s="112">
        <v>483.8</v>
      </c>
      <c r="K11" s="112">
        <v>515.20000000000005</v>
      </c>
      <c r="R11" s="143">
        <f>K10+K11+K12+K13+K14+K15</f>
        <v>241869.00000000003</v>
      </c>
    </row>
    <row r="12" spans="1:18" s="6" customFormat="1" ht="47.25" x14ac:dyDescent="0.2">
      <c r="A12" s="15" t="s">
        <v>6</v>
      </c>
      <c r="B12" s="41" t="s">
        <v>33</v>
      </c>
      <c r="C12" s="10" t="s">
        <v>44</v>
      </c>
      <c r="D12" s="11" t="s">
        <v>102</v>
      </c>
      <c r="E12" s="112">
        <v>606</v>
      </c>
      <c r="F12" s="112">
        <v>606</v>
      </c>
      <c r="G12" s="112">
        <v>1135</v>
      </c>
      <c r="H12" s="112">
        <v>1200</v>
      </c>
      <c r="I12" s="112">
        <v>1100</v>
      </c>
      <c r="J12" s="112">
        <v>1827.9</v>
      </c>
      <c r="K12" s="112">
        <v>2505.6999999999998</v>
      </c>
    </row>
    <row r="13" spans="1:18" s="6" customFormat="1" ht="81" customHeight="1" x14ac:dyDescent="0.2">
      <c r="A13" s="19" t="s">
        <v>6</v>
      </c>
      <c r="B13" s="59" t="s">
        <v>34</v>
      </c>
      <c r="C13" s="20" t="s">
        <v>74</v>
      </c>
      <c r="D13" s="5" t="s">
        <v>102</v>
      </c>
      <c r="E13" s="140">
        <v>162</v>
      </c>
      <c r="F13" s="140">
        <v>162</v>
      </c>
      <c r="G13" s="112">
        <v>92.1</v>
      </c>
      <c r="H13" s="112">
        <v>95</v>
      </c>
      <c r="I13" s="112">
        <v>162</v>
      </c>
      <c r="J13" s="112">
        <v>174.2</v>
      </c>
      <c r="K13" s="112">
        <v>185.5</v>
      </c>
    </row>
    <row r="14" spans="1:18" s="6" customFormat="1" ht="81" customHeight="1" x14ac:dyDescent="0.2">
      <c r="A14" s="132" t="s">
        <v>6</v>
      </c>
      <c r="B14" s="41" t="s">
        <v>121</v>
      </c>
      <c r="C14" s="10" t="s">
        <v>122</v>
      </c>
      <c r="D14" s="5" t="s">
        <v>102</v>
      </c>
      <c r="E14" s="112">
        <v>7000</v>
      </c>
      <c r="F14" s="112">
        <v>7000</v>
      </c>
      <c r="G14" s="141">
        <v>7861.6</v>
      </c>
      <c r="H14" s="141">
        <v>7861.6</v>
      </c>
      <c r="I14" s="141">
        <v>8000</v>
      </c>
      <c r="J14" s="141">
        <v>8000</v>
      </c>
      <c r="K14" s="142">
        <v>8000</v>
      </c>
    </row>
    <row r="15" spans="1:18" s="6" customFormat="1" ht="81" customHeight="1" thickBot="1" x14ac:dyDescent="0.25">
      <c r="A15" s="132" t="s">
        <v>6</v>
      </c>
      <c r="B15" s="41" t="s">
        <v>271</v>
      </c>
      <c r="C15" s="29" t="s">
        <v>272</v>
      </c>
      <c r="D15" s="5" t="s">
        <v>102</v>
      </c>
      <c r="E15" s="141"/>
      <c r="F15" s="141"/>
      <c r="G15" s="141">
        <v>590</v>
      </c>
      <c r="H15" s="141">
        <v>600</v>
      </c>
      <c r="I15" s="141">
        <v>600</v>
      </c>
      <c r="J15" s="141">
        <v>600</v>
      </c>
      <c r="K15" s="142">
        <v>600</v>
      </c>
    </row>
    <row r="16" spans="1:18" s="6" customFormat="1" ht="84" customHeight="1" thickBot="1" x14ac:dyDescent="0.25">
      <c r="A16" s="21" t="s">
        <v>8</v>
      </c>
      <c r="B16" s="40" t="s">
        <v>123</v>
      </c>
      <c r="C16" s="29" t="s">
        <v>10</v>
      </c>
      <c r="D16" s="14" t="s">
        <v>102</v>
      </c>
      <c r="E16" s="138">
        <v>20181.400000000001</v>
      </c>
      <c r="F16" s="138">
        <v>20181.400000000001</v>
      </c>
      <c r="G16" s="138">
        <v>20026.8</v>
      </c>
      <c r="H16" s="138">
        <v>22216</v>
      </c>
      <c r="I16" s="138">
        <v>19285</v>
      </c>
      <c r="J16" s="138">
        <v>19864.400000000001</v>
      </c>
      <c r="K16" s="139">
        <v>26361.200000000001</v>
      </c>
      <c r="L16" s="143"/>
      <c r="R16" s="143">
        <f>K16+K17+K18</f>
        <v>57655</v>
      </c>
    </row>
    <row r="17" spans="1:11" s="6" customFormat="1" ht="79.5" thickBot="1" x14ac:dyDescent="0.25">
      <c r="A17" s="15" t="s">
        <v>8</v>
      </c>
      <c r="B17" s="41" t="s">
        <v>124</v>
      </c>
      <c r="C17" s="10" t="s">
        <v>11</v>
      </c>
      <c r="D17" s="14" t="s">
        <v>102</v>
      </c>
      <c r="E17" s="77">
        <v>130</v>
      </c>
      <c r="F17" s="77">
        <v>130</v>
      </c>
      <c r="G17" s="77">
        <v>106.1</v>
      </c>
      <c r="H17" s="77">
        <v>130</v>
      </c>
      <c r="I17" s="77">
        <v>139.80000000000001</v>
      </c>
      <c r="J17" s="77">
        <v>143</v>
      </c>
      <c r="K17" s="99">
        <v>198.6</v>
      </c>
    </row>
    <row r="18" spans="1:11" s="6" customFormat="1" ht="83.45" customHeight="1" thickBot="1" x14ac:dyDescent="0.25">
      <c r="A18" s="15" t="s">
        <v>8</v>
      </c>
      <c r="B18" s="41" t="s">
        <v>125</v>
      </c>
      <c r="C18" s="10" t="s">
        <v>12</v>
      </c>
      <c r="D18" s="14" t="s">
        <v>102</v>
      </c>
      <c r="E18" s="77">
        <v>20496</v>
      </c>
      <c r="F18" s="77">
        <v>20496</v>
      </c>
      <c r="G18" s="77">
        <f>21063.6-2247.2</f>
        <v>18816.399999999998</v>
      </c>
      <c r="H18" s="77">
        <v>20496</v>
      </c>
      <c r="I18" s="77">
        <v>22342.2</v>
      </c>
      <c r="J18" s="77">
        <v>22743.599999999999</v>
      </c>
      <c r="K18" s="99">
        <v>31095.200000000001</v>
      </c>
    </row>
    <row r="19" spans="1:11" s="6" customFormat="1" ht="82.5" hidden="1" customHeight="1" thickBot="1" x14ac:dyDescent="0.25">
      <c r="A19" s="16" t="s">
        <v>8</v>
      </c>
      <c r="B19" s="42" t="s">
        <v>126</v>
      </c>
      <c r="C19" s="17" t="s">
        <v>13</v>
      </c>
      <c r="D19" s="18" t="s">
        <v>9</v>
      </c>
      <c r="E19" s="78"/>
      <c r="F19" s="78"/>
      <c r="G19" s="100"/>
      <c r="H19" s="100"/>
      <c r="I19" s="100"/>
      <c r="J19" s="78"/>
      <c r="K19" s="101"/>
    </row>
    <row r="20" spans="1:11" s="7" customFormat="1" ht="42.75" customHeight="1" thickBot="1" x14ac:dyDescent="0.25">
      <c r="A20" s="12" t="s">
        <v>14</v>
      </c>
      <c r="B20" s="64" t="s">
        <v>97</v>
      </c>
      <c r="C20" s="13" t="s">
        <v>99</v>
      </c>
      <c r="D20" s="14" t="s">
        <v>102</v>
      </c>
      <c r="E20" s="97">
        <v>3916</v>
      </c>
      <c r="F20" s="97">
        <v>3916</v>
      </c>
      <c r="G20" s="97">
        <v>2963.2</v>
      </c>
      <c r="H20" s="97">
        <v>3105.1</v>
      </c>
      <c r="I20" s="97">
        <v>6336</v>
      </c>
      <c r="J20" s="97">
        <v>6336</v>
      </c>
      <c r="K20" s="102">
        <v>6336</v>
      </c>
    </row>
    <row r="21" spans="1:11" s="7" customFormat="1" ht="42.75" customHeight="1" x14ac:dyDescent="0.2">
      <c r="A21" s="12" t="s">
        <v>14</v>
      </c>
      <c r="B21" s="64" t="s">
        <v>273</v>
      </c>
      <c r="C21" s="29" t="s">
        <v>274</v>
      </c>
      <c r="D21" s="14" t="s">
        <v>102</v>
      </c>
      <c r="E21" s="63"/>
      <c r="F21" s="63"/>
      <c r="G21" s="63">
        <v>-104.8</v>
      </c>
      <c r="H21" s="63">
        <v>-105</v>
      </c>
      <c r="I21" s="63"/>
      <c r="J21" s="63"/>
      <c r="K21" s="147"/>
    </row>
    <row r="22" spans="1:11" s="7" customFormat="1" ht="31.5" x14ac:dyDescent="0.2">
      <c r="A22" s="15" t="s">
        <v>14</v>
      </c>
      <c r="B22" s="45" t="s">
        <v>35</v>
      </c>
      <c r="C22" s="10" t="s">
        <v>36</v>
      </c>
      <c r="D22" s="11" t="s">
        <v>102</v>
      </c>
      <c r="E22" s="63">
        <v>1966</v>
      </c>
      <c r="F22" s="63">
        <v>1966</v>
      </c>
      <c r="G22" s="63">
        <v>1708</v>
      </c>
      <c r="H22" s="63">
        <v>1843</v>
      </c>
      <c r="I22" s="63">
        <v>2045</v>
      </c>
      <c r="J22" s="63">
        <v>2131</v>
      </c>
      <c r="K22" s="103">
        <v>2220</v>
      </c>
    </row>
    <row r="23" spans="1:11" s="7" customFormat="1" ht="43.5" customHeight="1" thickBot="1" x14ac:dyDescent="0.25">
      <c r="A23" s="16" t="s">
        <v>14</v>
      </c>
      <c r="B23" s="71" t="s">
        <v>98</v>
      </c>
      <c r="C23" s="17" t="s">
        <v>37</v>
      </c>
      <c r="D23" s="28" t="s">
        <v>102</v>
      </c>
      <c r="E23" s="75">
        <v>1591</v>
      </c>
      <c r="F23" s="75">
        <v>1591</v>
      </c>
      <c r="G23" s="75">
        <v>801.9</v>
      </c>
      <c r="H23" s="75">
        <v>1000</v>
      </c>
      <c r="I23" s="75">
        <v>1513</v>
      </c>
      <c r="J23" s="75">
        <v>1576</v>
      </c>
      <c r="K23" s="104">
        <v>1643</v>
      </c>
    </row>
    <row r="24" spans="1:11" s="7" customFormat="1" ht="48.75" customHeight="1" x14ac:dyDescent="0.2">
      <c r="A24" s="12" t="s">
        <v>76</v>
      </c>
      <c r="B24" s="64" t="s">
        <v>77</v>
      </c>
      <c r="C24" s="13" t="s">
        <v>80</v>
      </c>
      <c r="D24" s="14" t="s">
        <v>102</v>
      </c>
      <c r="E24" s="97">
        <v>2132</v>
      </c>
      <c r="F24" s="97">
        <v>2132</v>
      </c>
      <c r="G24" s="67">
        <v>1082</v>
      </c>
      <c r="H24" s="67">
        <v>3060</v>
      </c>
      <c r="I24" s="67">
        <v>3182</v>
      </c>
      <c r="J24" s="97">
        <v>3315</v>
      </c>
      <c r="K24" s="102">
        <v>3315</v>
      </c>
    </row>
    <row r="25" spans="1:11" s="7" customFormat="1" ht="46.5" customHeight="1" x14ac:dyDescent="0.2">
      <c r="A25" s="15" t="s">
        <v>76</v>
      </c>
      <c r="B25" s="44" t="s">
        <v>78</v>
      </c>
      <c r="C25" s="10" t="s">
        <v>81</v>
      </c>
      <c r="D25" s="11" t="s">
        <v>102</v>
      </c>
      <c r="E25" s="63">
        <v>3290</v>
      </c>
      <c r="F25" s="63">
        <v>3290</v>
      </c>
      <c r="G25" s="63">
        <v>2632.1</v>
      </c>
      <c r="H25" s="63">
        <v>2900.8</v>
      </c>
      <c r="I25" s="63">
        <v>3800</v>
      </c>
      <c r="J25" s="63">
        <v>3800</v>
      </c>
      <c r="K25" s="103">
        <v>3800</v>
      </c>
    </row>
    <row r="26" spans="1:11" s="7" customFormat="1" ht="52.5" customHeight="1" thickBot="1" x14ac:dyDescent="0.25">
      <c r="A26" s="16" t="s">
        <v>76</v>
      </c>
      <c r="B26" s="65" t="s">
        <v>79</v>
      </c>
      <c r="C26" s="17" t="s">
        <v>82</v>
      </c>
      <c r="D26" s="28" t="s">
        <v>102</v>
      </c>
      <c r="E26" s="75">
        <v>3410</v>
      </c>
      <c r="F26" s="75">
        <v>3410</v>
      </c>
      <c r="G26" s="75">
        <v>1467.9</v>
      </c>
      <c r="H26" s="75">
        <v>3200.1</v>
      </c>
      <c r="I26" s="75">
        <v>3200</v>
      </c>
      <c r="J26" s="75">
        <v>3200</v>
      </c>
      <c r="K26" s="104">
        <v>3200</v>
      </c>
    </row>
    <row r="27" spans="1:11" s="7" customFormat="1" ht="72.599999999999994" customHeight="1" thickBot="1" x14ac:dyDescent="0.25">
      <c r="A27" s="72" t="s">
        <v>65</v>
      </c>
      <c r="B27" s="65" t="s">
        <v>64</v>
      </c>
      <c r="C27" s="73" t="s">
        <v>63</v>
      </c>
      <c r="D27" s="11" t="s">
        <v>102</v>
      </c>
      <c r="E27" s="79">
        <v>49</v>
      </c>
      <c r="F27" s="79">
        <v>49</v>
      </c>
      <c r="G27" s="79">
        <v>15.4</v>
      </c>
      <c r="H27" s="79">
        <v>15.4</v>
      </c>
      <c r="I27" s="79"/>
      <c r="J27" s="79"/>
      <c r="K27" s="105"/>
    </row>
    <row r="28" spans="1:11" s="7" customFormat="1" ht="63.6" hidden="1" customHeight="1" thickBot="1" x14ac:dyDescent="0.25">
      <c r="A28" s="52" t="s">
        <v>66</v>
      </c>
      <c r="B28" s="58" t="s">
        <v>67</v>
      </c>
      <c r="C28" s="53" t="s">
        <v>68</v>
      </c>
      <c r="D28" s="54" t="s">
        <v>7</v>
      </c>
      <c r="E28" s="80"/>
      <c r="F28" s="80"/>
      <c r="G28" s="80"/>
      <c r="H28" s="80"/>
      <c r="I28" s="80"/>
      <c r="J28" s="80"/>
      <c r="K28" s="106"/>
    </row>
    <row r="29" spans="1:11" s="7" customFormat="1" ht="81" customHeight="1" thickBot="1" x14ac:dyDescent="0.25">
      <c r="A29" s="52" t="s">
        <v>66</v>
      </c>
      <c r="B29" s="58" t="s">
        <v>67</v>
      </c>
      <c r="C29" s="53" t="s">
        <v>68</v>
      </c>
      <c r="D29" s="54" t="s">
        <v>102</v>
      </c>
      <c r="E29" s="80">
        <v>1529</v>
      </c>
      <c r="F29" s="80">
        <v>1529</v>
      </c>
      <c r="G29" s="80">
        <v>1231.5</v>
      </c>
      <c r="H29" s="80">
        <v>1524.3</v>
      </c>
      <c r="I29" s="80">
        <v>1590</v>
      </c>
      <c r="J29" s="80">
        <v>1657</v>
      </c>
      <c r="K29" s="106">
        <v>1726</v>
      </c>
    </row>
    <row r="30" spans="1:11" s="6" customFormat="1" ht="112.5" customHeight="1" x14ac:dyDescent="0.2">
      <c r="A30" s="12" t="s">
        <v>16</v>
      </c>
      <c r="B30" s="43" t="s">
        <v>127</v>
      </c>
      <c r="C30" s="66" t="s">
        <v>75</v>
      </c>
      <c r="D30" s="14" t="s">
        <v>128</v>
      </c>
      <c r="E30" s="67">
        <v>7742</v>
      </c>
      <c r="F30" s="67">
        <v>7742</v>
      </c>
      <c r="G30" s="67">
        <v>5315.1</v>
      </c>
      <c r="H30" s="67">
        <v>7100</v>
      </c>
      <c r="I30" s="67">
        <v>8284</v>
      </c>
      <c r="J30" s="67">
        <v>8284</v>
      </c>
      <c r="K30" s="107">
        <v>8284</v>
      </c>
    </row>
    <row r="31" spans="1:11" s="6" customFormat="1" ht="113.45" customHeight="1" x14ac:dyDescent="0.2">
      <c r="A31" s="15" t="s">
        <v>16</v>
      </c>
      <c r="B31" s="41" t="s">
        <v>129</v>
      </c>
      <c r="C31" s="10" t="s">
        <v>83</v>
      </c>
      <c r="D31" s="5" t="s">
        <v>128</v>
      </c>
      <c r="E31" s="63">
        <v>350</v>
      </c>
      <c r="F31" s="63">
        <v>350</v>
      </c>
      <c r="G31" s="63">
        <v>94.1</v>
      </c>
      <c r="H31" s="63">
        <v>246.1</v>
      </c>
      <c r="I31" s="63">
        <v>244</v>
      </c>
      <c r="J31" s="63">
        <v>244</v>
      </c>
      <c r="K31" s="103">
        <v>244</v>
      </c>
    </row>
    <row r="32" spans="1:11" s="6" customFormat="1" ht="110.45" customHeight="1" x14ac:dyDescent="0.2">
      <c r="A32" s="15" t="s">
        <v>16</v>
      </c>
      <c r="B32" s="41" t="s">
        <v>130</v>
      </c>
      <c r="C32" s="10" t="s">
        <v>84</v>
      </c>
      <c r="D32" s="5" t="s">
        <v>128</v>
      </c>
      <c r="E32" s="63">
        <v>2300</v>
      </c>
      <c r="F32" s="63">
        <v>2300</v>
      </c>
      <c r="G32" s="63">
        <v>2175.3000000000002</v>
      </c>
      <c r="H32" s="63">
        <v>2500</v>
      </c>
      <c r="I32" s="63">
        <v>2490</v>
      </c>
      <c r="J32" s="63">
        <v>2490</v>
      </c>
      <c r="K32" s="103">
        <v>2490</v>
      </c>
    </row>
    <row r="33" spans="1:11" s="6" customFormat="1" ht="116.25" customHeight="1" thickBot="1" x14ac:dyDescent="0.25">
      <c r="A33" s="19" t="s">
        <v>16</v>
      </c>
      <c r="B33" s="42" t="s">
        <v>131</v>
      </c>
      <c r="C33" s="17" t="s">
        <v>100</v>
      </c>
      <c r="D33" s="18" t="s">
        <v>128</v>
      </c>
      <c r="E33" s="75">
        <v>791</v>
      </c>
      <c r="F33" s="75">
        <v>791</v>
      </c>
      <c r="G33" s="75">
        <v>613.4</v>
      </c>
      <c r="H33" s="75">
        <v>791</v>
      </c>
      <c r="I33" s="75">
        <v>800</v>
      </c>
      <c r="J33" s="75">
        <v>800</v>
      </c>
      <c r="K33" s="104">
        <v>800</v>
      </c>
    </row>
    <row r="34" spans="1:11" s="6" customFormat="1" ht="116.25" customHeight="1" thickBot="1" x14ac:dyDescent="0.25">
      <c r="A34" s="83" t="s">
        <v>20</v>
      </c>
      <c r="B34" s="48" t="s">
        <v>290</v>
      </c>
      <c r="C34" s="34" t="s">
        <v>135</v>
      </c>
      <c r="D34" s="18" t="s">
        <v>128</v>
      </c>
      <c r="E34" s="92"/>
      <c r="F34" s="92"/>
      <c r="G34" s="92">
        <v>112.3</v>
      </c>
      <c r="H34" s="92">
        <v>112.3</v>
      </c>
      <c r="I34" s="92"/>
      <c r="J34" s="92"/>
      <c r="K34" s="111"/>
    </row>
    <row r="35" spans="1:11" s="6" customFormat="1" ht="116.25" customHeight="1" thickBot="1" x14ac:dyDescent="0.25">
      <c r="A35" s="33" t="s">
        <v>20</v>
      </c>
      <c r="B35" s="48" t="s">
        <v>278</v>
      </c>
      <c r="C35" s="34" t="s">
        <v>85</v>
      </c>
      <c r="D35" s="18" t="s">
        <v>128</v>
      </c>
      <c r="E35" s="92"/>
      <c r="F35" s="92"/>
      <c r="G35" s="92">
        <v>174.6</v>
      </c>
      <c r="H35" s="92">
        <v>174.6</v>
      </c>
      <c r="I35" s="92"/>
      <c r="J35" s="92"/>
      <c r="K35" s="111"/>
    </row>
    <row r="36" spans="1:11" s="6" customFormat="1" ht="116.25" customHeight="1" thickBot="1" x14ac:dyDescent="0.25">
      <c r="A36" s="132" t="s">
        <v>275</v>
      </c>
      <c r="B36" s="59" t="s">
        <v>234</v>
      </c>
      <c r="C36" s="20" t="s">
        <v>235</v>
      </c>
      <c r="D36" s="18" t="s">
        <v>128</v>
      </c>
      <c r="E36" s="92"/>
      <c r="F36" s="92">
        <v>4421.8</v>
      </c>
      <c r="G36" s="92">
        <v>4396.8</v>
      </c>
      <c r="H36" s="92">
        <v>4396.8</v>
      </c>
      <c r="I36" s="92"/>
      <c r="J36" s="92"/>
      <c r="K36" s="111"/>
    </row>
    <row r="37" spans="1:11" s="6" customFormat="1" ht="116.25" customHeight="1" thickBot="1" x14ac:dyDescent="0.25">
      <c r="A37" s="132" t="s">
        <v>275</v>
      </c>
      <c r="B37" s="59" t="s">
        <v>236</v>
      </c>
      <c r="C37" s="144" t="s">
        <v>246</v>
      </c>
      <c r="D37" s="18" t="s">
        <v>128</v>
      </c>
      <c r="E37" s="92"/>
      <c r="F37" s="92">
        <v>180</v>
      </c>
      <c r="G37" s="92">
        <v>180</v>
      </c>
      <c r="H37" s="92">
        <v>180</v>
      </c>
      <c r="I37" s="92"/>
      <c r="J37" s="92"/>
      <c r="K37" s="111"/>
    </row>
    <row r="38" spans="1:11" s="6" customFormat="1" ht="116.25" customHeight="1" thickBot="1" x14ac:dyDescent="0.25">
      <c r="A38" s="132" t="s">
        <v>275</v>
      </c>
      <c r="B38" s="59" t="s">
        <v>237</v>
      </c>
      <c r="C38" s="20" t="s">
        <v>244</v>
      </c>
      <c r="D38" s="18" t="s">
        <v>128</v>
      </c>
      <c r="E38" s="92"/>
      <c r="F38" s="92">
        <v>179.4</v>
      </c>
      <c r="G38" s="92">
        <v>179.4</v>
      </c>
      <c r="H38" s="92">
        <v>179.4</v>
      </c>
      <c r="I38" s="92"/>
      <c r="J38" s="92"/>
      <c r="K38" s="111"/>
    </row>
    <row r="39" spans="1:11" s="6" customFormat="1" ht="116.25" customHeight="1" thickBot="1" x14ac:dyDescent="0.25">
      <c r="A39" s="132" t="s">
        <v>275</v>
      </c>
      <c r="B39" s="59" t="s">
        <v>238</v>
      </c>
      <c r="C39" s="20" t="s">
        <v>245</v>
      </c>
      <c r="D39" s="18" t="s">
        <v>128</v>
      </c>
      <c r="E39" s="92"/>
      <c r="F39" s="92">
        <v>31</v>
      </c>
      <c r="G39" s="92">
        <v>31</v>
      </c>
      <c r="H39" s="92">
        <v>31</v>
      </c>
      <c r="I39" s="92"/>
      <c r="J39" s="92"/>
      <c r="K39" s="111"/>
    </row>
    <row r="40" spans="1:11" s="6" customFormat="1" ht="116.25" customHeight="1" thickBot="1" x14ac:dyDescent="0.25">
      <c r="A40" s="132" t="s">
        <v>275</v>
      </c>
      <c r="B40" s="59" t="s">
        <v>239</v>
      </c>
      <c r="C40" s="20" t="s">
        <v>247</v>
      </c>
      <c r="D40" s="18" t="s">
        <v>128</v>
      </c>
      <c r="E40" s="92"/>
      <c r="F40" s="92">
        <v>70</v>
      </c>
      <c r="G40" s="92">
        <v>70</v>
      </c>
      <c r="H40" s="92">
        <v>70</v>
      </c>
      <c r="I40" s="92"/>
      <c r="J40" s="92"/>
      <c r="K40" s="111"/>
    </row>
    <row r="41" spans="1:11" s="6" customFormat="1" ht="116.25" customHeight="1" thickBot="1" x14ac:dyDescent="0.25">
      <c r="A41" s="132" t="s">
        <v>275</v>
      </c>
      <c r="B41" s="59" t="s">
        <v>240</v>
      </c>
      <c r="C41" s="20" t="s">
        <v>248</v>
      </c>
      <c r="D41" s="18" t="s">
        <v>128</v>
      </c>
      <c r="E41" s="92"/>
      <c r="F41" s="92">
        <v>49.5</v>
      </c>
      <c r="G41" s="92">
        <v>49.5</v>
      </c>
      <c r="H41" s="92">
        <v>49.5</v>
      </c>
      <c r="I41" s="92"/>
      <c r="J41" s="92"/>
      <c r="K41" s="111"/>
    </row>
    <row r="42" spans="1:11" s="6" customFormat="1" ht="116.25" customHeight="1" thickBot="1" x14ac:dyDescent="0.25">
      <c r="A42" s="132" t="s">
        <v>275</v>
      </c>
      <c r="B42" s="59" t="s">
        <v>241</v>
      </c>
      <c r="C42" s="20" t="s">
        <v>249</v>
      </c>
      <c r="D42" s="18" t="s">
        <v>128</v>
      </c>
      <c r="E42" s="92"/>
      <c r="F42" s="92">
        <v>117</v>
      </c>
      <c r="G42" s="92">
        <v>117</v>
      </c>
      <c r="H42" s="92">
        <v>117</v>
      </c>
      <c r="I42" s="92"/>
      <c r="J42" s="92"/>
      <c r="K42" s="111"/>
    </row>
    <row r="43" spans="1:11" s="6" customFormat="1" ht="116.25" customHeight="1" thickBot="1" x14ac:dyDescent="0.25">
      <c r="A43" s="132" t="s">
        <v>275</v>
      </c>
      <c r="B43" s="59" t="s">
        <v>242</v>
      </c>
      <c r="C43" s="20" t="s">
        <v>250</v>
      </c>
      <c r="D43" s="18" t="s">
        <v>128</v>
      </c>
      <c r="E43" s="92"/>
      <c r="F43" s="92">
        <v>180</v>
      </c>
      <c r="G43" s="92">
        <v>139.5</v>
      </c>
      <c r="H43" s="92">
        <v>139.5</v>
      </c>
      <c r="I43" s="92"/>
      <c r="J43" s="92"/>
      <c r="K43" s="111"/>
    </row>
    <row r="44" spans="1:11" s="6" customFormat="1" ht="116.25" customHeight="1" thickBot="1" x14ac:dyDescent="0.25">
      <c r="A44" s="132" t="s">
        <v>275</v>
      </c>
      <c r="B44" s="59" t="s">
        <v>243</v>
      </c>
      <c r="C44" s="20" t="s">
        <v>251</v>
      </c>
      <c r="D44" s="18" t="s">
        <v>128</v>
      </c>
      <c r="E44" s="92"/>
      <c r="F44" s="92">
        <v>28</v>
      </c>
      <c r="G44" s="92">
        <v>28</v>
      </c>
      <c r="H44" s="92">
        <v>28</v>
      </c>
      <c r="I44" s="92"/>
      <c r="J44" s="92"/>
      <c r="K44" s="111"/>
    </row>
    <row r="45" spans="1:11" s="6" customFormat="1" ht="116.25" customHeight="1" thickBot="1" x14ac:dyDescent="0.25">
      <c r="A45" s="132" t="s">
        <v>275</v>
      </c>
      <c r="B45" s="59" t="s">
        <v>252</v>
      </c>
      <c r="C45" s="20" t="s">
        <v>260</v>
      </c>
      <c r="D45" s="18" t="s">
        <v>128</v>
      </c>
      <c r="E45" s="92"/>
      <c r="F45" s="92">
        <v>180</v>
      </c>
      <c r="G45" s="92">
        <v>180</v>
      </c>
      <c r="H45" s="92">
        <v>180</v>
      </c>
      <c r="I45" s="92"/>
      <c r="J45" s="92"/>
      <c r="K45" s="111"/>
    </row>
    <row r="46" spans="1:11" s="6" customFormat="1" ht="116.25" customHeight="1" thickBot="1" x14ac:dyDescent="0.25">
      <c r="A46" s="132" t="s">
        <v>275</v>
      </c>
      <c r="B46" s="59" t="s">
        <v>253</v>
      </c>
      <c r="C46" s="20" t="s">
        <v>261</v>
      </c>
      <c r="D46" s="18" t="s">
        <v>128</v>
      </c>
      <c r="E46" s="92"/>
      <c r="F46" s="92">
        <v>179.4</v>
      </c>
      <c r="G46" s="92">
        <v>179.4</v>
      </c>
      <c r="H46" s="92">
        <v>179.4</v>
      </c>
      <c r="I46" s="92"/>
      <c r="J46" s="92"/>
      <c r="K46" s="111"/>
    </row>
    <row r="47" spans="1:11" s="6" customFormat="1" ht="116.25" customHeight="1" thickBot="1" x14ac:dyDescent="0.25">
      <c r="A47" s="132" t="s">
        <v>275</v>
      </c>
      <c r="B47" s="59" t="s">
        <v>254</v>
      </c>
      <c r="C47" s="20" t="s">
        <v>262</v>
      </c>
      <c r="D47" s="18" t="s">
        <v>128</v>
      </c>
      <c r="E47" s="92"/>
      <c r="F47" s="92">
        <v>31</v>
      </c>
      <c r="G47" s="92">
        <v>31</v>
      </c>
      <c r="H47" s="92">
        <v>31</v>
      </c>
      <c r="I47" s="92"/>
      <c r="J47" s="92"/>
      <c r="K47" s="111"/>
    </row>
    <row r="48" spans="1:11" s="6" customFormat="1" ht="116.25" customHeight="1" thickBot="1" x14ac:dyDescent="0.25">
      <c r="A48" s="132" t="s">
        <v>275</v>
      </c>
      <c r="B48" s="59" t="s">
        <v>255</v>
      </c>
      <c r="C48" s="20" t="s">
        <v>263</v>
      </c>
      <c r="D48" s="18" t="s">
        <v>128</v>
      </c>
      <c r="E48" s="92"/>
      <c r="F48" s="92">
        <v>70</v>
      </c>
      <c r="G48" s="92">
        <v>70</v>
      </c>
      <c r="H48" s="92">
        <v>70</v>
      </c>
      <c r="I48" s="92"/>
      <c r="J48" s="92"/>
      <c r="K48" s="111"/>
    </row>
    <row r="49" spans="1:11" s="6" customFormat="1" ht="116.25" customHeight="1" thickBot="1" x14ac:dyDescent="0.25">
      <c r="A49" s="132" t="s">
        <v>275</v>
      </c>
      <c r="B49" s="59" t="s">
        <v>256</v>
      </c>
      <c r="C49" s="20" t="s">
        <v>264</v>
      </c>
      <c r="D49" s="18" t="s">
        <v>128</v>
      </c>
      <c r="E49" s="92"/>
      <c r="F49" s="92">
        <v>49.5</v>
      </c>
      <c r="G49" s="92">
        <v>49.5</v>
      </c>
      <c r="H49" s="92">
        <v>49.5</v>
      </c>
      <c r="I49" s="92"/>
      <c r="J49" s="92"/>
      <c r="K49" s="111"/>
    </row>
    <row r="50" spans="1:11" s="6" customFormat="1" ht="116.25" customHeight="1" thickBot="1" x14ac:dyDescent="0.25">
      <c r="A50" s="132" t="s">
        <v>275</v>
      </c>
      <c r="B50" s="59" t="s">
        <v>257</v>
      </c>
      <c r="C50" s="20" t="s">
        <v>265</v>
      </c>
      <c r="D50" s="18" t="s">
        <v>128</v>
      </c>
      <c r="E50" s="92"/>
      <c r="F50" s="92">
        <v>117</v>
      </c>
      <c r="G50" s="92">
        <v>117</v>
      </c>
      <c r="H50" s="92">
        <v>117</v>
      </c>
      <c r="I50" s="92"/>
      <c r="J50" s="92"/>
      <c r="K50" s="111"/>
    </row>
    <row r="51" spans="1:11" s="6" customFormat="1" ht="116.25" customHeight="1" thickBot="1" x14ac:dyDescent="0.25">
      <c r="A51" s="132" t="s">
        <v>275</v>
      </c>
      <c r="B51" s="59" t="s">
        <v>258</v>
      </c>
      <c r="C51" s="20" t="s">
        <v>266</v>
      </c>
      <c r="D51" s="18" t="s">
        <v>128</v>
      </c>
      <c r="E51" s="92"/>
      <c r="F51" s="92">
        <v>180</v>
      </c>
      <c r="G51" s="92">
        <v>180</v>
      </c>
      <c r="H51" s="92">
        <v>180</v>
      </c>
      <c r="I51" s="92"/>
      <c r="J51" s="92"/>
      <c r="K51" s="111"/>
    </row>
    <row r="52" spans="1:11" s="6" customFormat="1" ht="116.25" customHeight="1" thickBot="1" x14ac:dyDescent="0.25">
      <c r="A52" s="132" t="s">
        <v>275</v>
      </c>
      <c r="B52" s="59" t="s">
        <v>259</v>
      </c>
      <c r="C52" s="20" t="s">
        <v>267</v>
      </c>
      <c r="D52" s="18" t="s">
        <v>128</v>
      </c>
      <c r="E52" s="92"/>
      <c r="F52" s="92">
        <v>28</v>
      </c>
      <c r="G52" s="92">
        <v>28</v>
      </c>
      <c r="H52" s="92">
        <v>28</v>
      </c>
      <c r="I52" s="92"/>
      <c r="J52" s="92"/>
      <c r="K52" s="111"/>
    </row>
    <row r="53" spans="1:11" s="6" customFormat="1" ht="116.25" customHeight="1" thickBot="1" x14ac:dyDescent="0.25">
      <c r="A53" s="132" t="s">
        <v>275</v>
      </c>
      <c r="B53" s="59" t="s">
        <v>276</v>
      </c>
      <c r="C53" s="20" t="s">
        <v>277</v>
      </c>
      <c r="D53" s="18" t="s">
        <v>128</v>
      </c>
      <c r="E53" s="92"/>
      <c r="F53" s="92"/>
      <c r="G53" s="92">
        <v>5</v>
      </c>
      <c r="H53" s="92">
        <v>5</v>
      </c>
      <c r="I53" s="92"/>
      <c r="J53" s="92"/>
      <c r="K53" s="111"/>
    </row>
    <row r="54" spans="1:11" s="6" customFormat="1" ht="56.45" customHeight="1" x14ac:dyDescent="0.2">
      <c r="A54" s="21" t="s">
        <v>38</v>
      </c>
      <c r="B54" s="41" t="s">
        <v>60</v>
      </c>
      <c r="C54" s="10" t="s">
        <v>17</v>
      </c>
      <c r="D54" s="11" t="s">
        <v>91</v>
      </c>
      <c r="E54" s="63">
        <v>430</v>
      </c>
      <c r="F54" s="63">
        <v>430</v>
      </c>
      <c r="G54" s="63">
        <v>187.2</v>
      </c>
      <c r="H54" s="63">
        <v>187.2</v>
      </c>
      <c r="I54" s="63">
        <v>177</v>
      </c>
      <c r="J54" s="63">
        <v>177</v>
      </c>
      <c r="K54" s="103">
        <v>177</v>
      </c>
    </row>
    <row r="55" spans="1:11" s="6" customFormat="1" ht="57.6" customHeight="1" thickBot="1" x14ac:dyDescent="0.25">
      <c r="A55" s="22" t="s">
        <v>38</v>
      </c>
      <c r="B55" s="42" t="s">
        <v>18</v>
      </c>
      <c r="C55" s="17" t="s">
        <v>19</v>
      </c>
      <c r="D55" s="28" t="s">
        <v>91</v>
      </c>
      <c r="E55" s="75">
        <v>8</v>
      </c>
      <c r="F55" s="75">
        <v>8</v>
      </c>
      <c r="G55" s="79">
        <v>11.4</v>
      </c>
      <c r="H55" s="75">
        <v>11.4</v>
      </c>
      <c r="I55" s="75"/>
      <c r="J55" s="75"/>
      <c r="K55" s="104"/>
    </row>
    <row r="56" spans="1:11" s="6" customFormat="1" ht="71.25" hidden="1" customHeight="1" x14ac:dyDescent="0.2">
      <c r="A56" s="81" t="s">
        <v>20</v>
      </c>
      <c r="B56" s="56" t="s">
        <v>39</v>
      </c>
      <c r="C56" s="82" t="s">
        <v>40</v>
      </c>
      <c r="D56" s="25" t="s">
        <v>41</v>
      </c>
      <c r="E56" s="97"/>
      <c r="F56" s="97"/>
      <c r="G56" s="108"/>
      <c r="H56" s="109"/>
      <c r="I56" s="97"/>
      <c r="J56" s="97"/>
      <c r="K56" s="102"/>
    </row>
    <row r="57" spans="1:11" s="6" customFormat="1" ht="64.900000000000006" customHeight="1" x14ac:dyDescent="0.2">
      <c r="A57" s="83" t="s">
        <v>20</v>
      </c>
      <c r="B57" s="84" t="s">
        <v>134</v>
      </c>
      <c r="C57" s="34" t="s">
        <v>135</v>
      </c>
      <c r="D57" s="85" t="s">
        <v>132</v>
      </c>
      <c r="E57" s="76">
        <v>951.2</v>
      </c>
      <c r="F57" s="76">
        <v>951.2</v>
      </c>
      <c r="G57" s="76">
        <v>755.4</v>
      </c>
      <c r="H57" s="76">
        <v>951.2</v>
      </c>
      <c r="I57" s="76">
        <v>1213</v>
      </c>
      <c r="J57" s="76">
        <v>1213</v>
      </c>
      <c r="K57" s="98">
        <v>1213</v>
      </c>
    </row>
    <row r="58" spans="1:11" s="6" customFormat="1" ht="64.900000000000006" customHeight="1" x14ac:dyDescent="0.2">
      <c r="A58" s="33" t="s">
        <v>20</v>
      </c>
      <c r="B58" s="48" t="s">
        <v>133</v>
      </c>
      <c r="C58" s="34" t="s">
        <v>85</v>
      </c>
      <c r="D58" s="86" t="s">
        <v>279</v>
      </c>
      <c r="E58" s="77">
        <v>36.299999999999997</v>
      </c>
      <c r="F58" s="77">
        <v>36.299999999999997</v>
      </c>
      <c r="G58" s="77">
        <v>606</v>
      </c>
      <c r="H58" s="77">
        <v>606</v>
      </c>
      <c r="I58" s="77"/>
      <c r="J58" s="77"/>
      <c r="K58" s="99"/>
    </row>
    <row r="59" spans="1:11" s="6" customFormat="1" ht="64.900000000000006" customHeight="1" thickBot="1" x14ac:dyDescent="0.25">
      <c r="A59" s="33" t="s">
        <v>20</v>
      </c>
      <c r="B59" s="48" t="s">
        <v>280</v>
      </c>
      <c r="C59" s="34" t="s">
        <v>85</v>
      </c>
      <c r="D59" s="145" t="s">
        <v>210</v>
      </c>
      <c r="E59" s="138"/>
      <c r="F59" s="138"/>
      <c r="G59" s="138">
        <v>2.2000000000000002</v>
      </c>
      <c r="H59" s="138">
        <v>2.2000000000000002</v>
      </c>
      <c r="I59" s="138"/>
      <c r="J59" s="138"/>
      <c r="K59" s="139"/>
    </row>
    <row r="60" spans="1:11" s="6" customFormat="1" ht="104.45" customHeight="1" x14ac:dyDescent="0.2">
      <c r="A60" s="55" t="s">
        <v>21</v>
      </c>
      <c r="B60" s="56" t="s">
        <v>136</v>
      </c>
      <c r="C60" s="57" t="s">
        <v>86</v>
      </c>
      <c r="D60" s="25" t="s">
        <v>128</v>
      </c>
      <c r="E60" s="67">
        <v>600</v>
      </c>
      <c r="F60" s="67">
        <v>600</v>
      </c>
      <c r="G60" s="67">
        <v>7060.6</v>
      </c>
      <c r="H60" s="67">
        <v>7060.6</v>
      </c>
      <c r="I60" s="67">
        <v>1600</v>
      </c>
      <c r="J60" s="67">
        <v>600</v>
      </c>
      <c r="K60" s="107">
        <v>600</v>
      </c>
    </row>
    <row r="61" spans="1:11" s="6" customFormat="1" ht="70.900000000000006" customHeight="1" thickBot="1" x14ac:dyDescent="0.25">
      <c r="A61" s="24" t="s">
        <v>21</v>
      </c>
      <c r="B61" s="46" t="s">
        <v>137</v>
      </c>
      <c r="C61" s="23" t="s">
        <v>87</v>
      </c>
      <c r="D61" s="51" t="s">
        <v>128</v>
      </c>
      <c r="E61" s="63">
        <v>400</v>
      </c>
      <c r="F61" s="63">
        <v>400</v>
      </c>
      <c r="G61" s="63">
        <v>2367.1</v>
      </c>
      <c r="H61" s="63">
        <v>2437.6</v>
      </c>
      <c r="I61" s="63">
        <v>1000</v>
      </c>
      <c r="J61" s="63">
        <v>400</v>
      </c>
      <c r="K61" s="103">
        <v>400</v>
      </c>
    </row>
    <row r="62" spans="1:11" s="6" customFormat="1" ht="70.900000000000006" customHeight="1" thickBot="1" x14ac:dyDescent="0.25">
      <c r="A62" s="81" t="s">
        <v>22</v>
      </c>
      <c r="B62" s="89" t="s">
        <v>283</v>
      </c>
      <c r="C62" s="146" t="s">
        <v>284</v>
      </c>
      <c r="D62" s="11" t="s">
        <v>102</v>
      </c>
      <c r="E62" s="128"/>
      <c r="F62" s="128"/>
      <c r="G62" s="128">
        <v>0.1</v>
      </c>
      <c r="H62" s="69">
        <v>0.1</v>
      </c>
      <c r="I62" s="69"/>
      <c r="J62" s="69"/>
      <c r="K62" s="110"/>
    </row>
    <row r="63" spans="1:11" s="6" customFormat="1" ht="104.45" customHeight="1" x14ac:dyDescent="0.2">
      <c r="A63" s="81" t="s">
        <v>22</v>
      </c>
      <c r="B63" s="89" t="s">
        <v>138</v>
      </c>
      <c r="C63" s="82" t="s">
        <v>139</v>
      </c>
      <c r="D63" s="129" t="s">
        <v>269</v>
      </c>
      <c r="E63" s="97">
        <v>100</v>
      </c>
      <c r="F63" s="97">
        <v>100</v>
      </c>
      <c r="G63" s="97"/>
      <c r="H63" s="67"/>
      <c r="I63" s="67"/>
      <c r="J63" s="67"/>
      <c r="K63" s="107"/>
    </row>
    <row r="64" spans="1:11" s="6" customFormat="1" ht="129" customHeight="1" x14ac:dyDescent="0.2">
      <c r="A64" s="15" t="s">
        <v>22</v>
      </c>
      <c r="B64" s="70" t="s">
        <v>140</v>
      </c>
      <c r="C64" s="10" t="s">
        <v>141</v>
      </c>
      <c r="D64" s="5" t="s">
        <v>117</v>
      </c>
      <c r="E64" s="63">
        <v>50</v>
      </c>
      <c r="F64" s="63">
        <v>50</v>
      </c>
      <c r="G64" s="63">
        <v>0.8</v>
      </c>
      <c r="H64" s="69">
        <v>20</v>
      </c>
      <c r="I64" s="69">
        <v>50</v>
      </c>
      <c r="J64" s="69">
        <v>50</v>
      </c>
      <c r="K64" s="110">
        <v>50</v>
      </c>
    </row>
    <row r="65" spans="1:11" s="6" customFormat="1" ht="129" customHeight="1" x14ac:dyDescent="0.2">
      <c r="A65" s="15" t="s">
        <v>22</v>
      </c>
      <c r="B65" s="70" t="s">
        <v>282</v>
      </c>
      <c r="C65" s="10" t="s">
        <v>141</v>
      </c>
      <c r="D65" s="5" t="s">
        <v>144</v>
      </c>
      <c r="E65" s="63"/>
      <c r="F65" s="63"/>
      <c r="G65" s="63">
        <v>132.80000000000001</v>
      </c>
      <c r="H65" s="69">
        <v>132.80000000000001</v>
      </c>
      <c r="I65" s="69"/>
      <c r="J65" s="69"/>
      <c r="K65" s="110"/>
    </row>
    <row r="66" spans="1:11" s="6" customFormat="1" ht="109.9" customHeight="1" x14ac:dyDescent="0.2">
      <c r="A66" s="15" t="s">
        <v>22</v>
      </c>
      <c r="B66" s="70" t="s">
        <v>142</v>
      </c>
      <c r="C66" s="10" t="s">
        <v>143</v>
      </c>
      <c r="D66" s="5" t="s">
        <v>144</v>
      </c>
      <c r="E66" s="63">
        <v>10</v>
      </c>
      <c r="F66" s="63">
        <v>10</v>
      </c>
      <c r="G66" s="63"/>
      <c r="H66" s="69"/>
      <c r="I66" s="69">
        <v>10</v>
      </c>
      <c r="J66" s="69">
        <v>10</v>
      </c>
      <c r="K66" s="110">
        <v>10</v>
      </c>
    </row>
    <row r="67" spans="1:11" s="6" customFormat="1" ht="119.45" customHeight="1" x14ac:dyDescent="0.2">
      <c r="A67" s="21" t="s">
        <v>22</v>
      </c>
      <c r="B67" s="68" t="s">
        <v>146</v>
      </c>
      <c r="C67" s="29" t="s">
        <v>145</v>
      </c>
      <c r="D67" s="5" t="s">
        <v>144</v>
      </c>
      <c r="E67" s="69">
        <v>150</v>
      </c>
      <c r="F67" s="69">
        <v>150</v>
      </c>
      <c r="G67" s="63"/>
      <c r="H67" s="63"/>
      <c r="I67" s="69">
        <v>150</v>
      </c>
      <c r="J67" s="69">
        <v>150</v>
      </c>
      <c r="K67" s="110">
        <v>150.19999999999999</v>
      </c>
    </row>
    <row r="68" spans="1:11" s="6" customFormat="1" ht="119.45" customHeight="1" x14ac:dyDescent="0.2">
      <c r="A68" s="21" t="s">
        <v>22</v>
      </c>
      <c r="B68" s="70" t="s">
        <v>152</v>
      </c>
      <c r="C68" s="10" t="s">
        <v>153</v>
      </c>
      <c r="D68" s="5" t="s">
        <v>144</v>
      </c>
      <c r="E68" s="69"/>
      <c r="F68" s="69"/>
      <c r="G68" s="63">
        <v>83</v>
      </c>
      <c r="H68" s="63">
        <v>83</v>
      </c>
      <c r="I68" s="69"/>
      <c r="J68" s="69"/>
      <c r="K68" s="110"/>
    </row>
    <row r="69" spans="1:11" s="6" customFormat="1" ht="103.9" customHeight="1" x14ac:dyDescent="0.2">
      <c r="A69" s="15" t="s">
        <v>22</v>
      </c>
      <c r="B69" s="68" t="s">
        <v>147</v>
      </c>
      <c r="C69" s="29" t="s">
        <v>145</v>
      </c>
      <c r="D69" s="5" t="s">
        <v>148</v>
      </c>
      <c r="E69" s="63">
        <v>30</v>
      </c>
      <c r="F69" s="63">
        <v>30</v>
      </c>
      <c r="G69" s="63"/>
      <c r="H69" s="63"/>
      <c r="I69" s="63">
        <v>30</v>
      </c>
      <c r="J69" s="63">
        <v>30</v>
      </c>
      <c r="K69" s="103">
        <v>30</v>
      </c>
    </row>
    <row r="70" spans="1:11" s="6" customFormat="1" ht="108.6" customHeight="1" x14ac:dyDescent="0.2">
      <c r="A70" s="15" t="s">
        <v>22</v>
      </c>
      <c r="B70" s="68" t="s">
        <v>94</v>
      </c>
      <c r="C70" s="10" t="s">
        <v>149</v>
      </c>
      <c r="D70" s="51" t="s">
        <v>96</v>
      </c>
      <c r="E70" s="63">
        <v>20</v>
      </c>
      <c r="F70" s="63">
        <v>20</v>
      </c>
      <c r="G70" s="63">
        <v>6.5</v>
      </c>
      <c r="H70" s="63">
        <v>20</v>
      </c>
      <c r="I70" s="63">
        <v>20</v>
      </c>
      <c r="J70" s="63">
        <v>20</v>
      </c>
      <c r="K70" s="103">
        <v>20</v>
      </c>
    </row>
    <row r="71" spans="1:11" s="6" customFormat="1" ht="96" customHeight="1" x14ac:dyDescent="0.2">
      <c r="A71" s="15" t="s">
        <v>22</v>
      </c>
      <c r="B71" s="68" t="s">
        <v>107</v>
      </c>
      <c r="C71" s="10" t="s">
        <v>150</v>
      </c>
      <c r="D71" s="51" t="s">
        <v>96</v>
      </c>
      <c r="E71" s="63">
        <v>200</v>
      </c>
      <c r="F71" s="63">
        <v>200</v>
      </c>
      <c r="G71" s="63">
        <v>6.7</v>
      </c>
      <c r="H71" s="63">
        <v>10</v>
      </c>
      <c r="I71" s="63">
        <v>200</v>
      </c>
      <c r="J71" s="63">
        <v>200</v>
      </c>
      <c r="K71" s="111">
        <v>220</v>
      </c>
    </row>
    <row r="72" spans="1:11" s="6" customFormat="1" ht="60.6" customHeight="1" x14ac:dyDescent="0.2">
      <c r="A72" s="15" t="s">
        <v>22</v>
      </c>
      <c r="B72" s="70" t="s">
        <v>95</v>
      </c>
      <c r="C72" s="10" t="s">
        <v>151</v>
      </c>
      <c r="D72" s="51" t="s">
        <v>96</v>
      </c>
      <c r="E72" s="63">
        <v>20</v>
      </c>
      <c r="F72" s="63">
        <v>20</v>
      </c>
      <c r="G72" s="63"/>
      <c r="H72" s="63">
        <v>10</v>
      </c>
      <c r="I72" s="63">
        <v>20</v>
      </c>
      <c r="J72" s="63">
        <v>20</v>
      </c>
      <c r="K72" s="111">
        <v>47</v>
      </c>
    </row>
    <row r="73" spans="1:11" s="6" customFormat="1" ht="96" customHeight="1" thickBot="1" x14ac:dyDescent="0.25">
      <c r="A73" s="15" t="s">
        <v>22</v>
      </c>
      <c r="B73" s="70" t="s">
        <v>152</v>
      </c>
      <c r="C73" s="10" t="s">
        <v>153</v>
      </c>
      <c r="D73" s="5" t="s">
        <v>15</v>
      </c>
      <c r="E73" s="63">
        <v>354.5</v>
      </c>
      <c r="F73" s="63">
        <v>354.5</v>
      </c>
      <c r="G73" s="63">
        <v>429.2</v>
      </c>
      <c r="H73" s="63">
        <v>429.2</v>
      </c>
      <c r="I73" s="63">
        <v>375</v>
      </c>
      <c r="J73" s="63">
        <v>400</v>
      </c>
      <c r="K73" s="111">
        <v>400</v>
      </c>
    </row>
    <row r="74" spans="1:11" s="6" customFormat="1" ht="124.9" customHeight="1" thickBot="1" x14ac:dyDescent="0.25">
      <c r="A74" s="22" t="s">
        <v>22</v>
      </c>
      <c r="B74" s="88" t="s">
        <v>154</v>
      </c>
      <c r="C74" s="73" t="s">
        <v>155</v>
      </c>
      <c r="D74" s="14" t="s">
        <v>270</v>
      </c>
      <c r="E74" s="79">
        <v>6</v>
      </c>
      <c r="F74" s="79">
        <v>6</v>
      </c>
      <c r="G74" s="79">
        <f>12.6+9</f>
        <v>21.6</v>
      </c>
      <c r="H74" s="79">
        <v>21.6</v>
      </c>
      <c r="I74" s="79">
        <v>25</v>
      </c>
      <c r="J74" s="79">
        <v>30</v>
      </c>
      <c r="K74" s="104">
        <v>30</v>
      </c>
    </row>
    <row r="75" spans="1:11" s="6" customFormat="1" ht="80.45" customHeight="1" thickBot="1" x14ac:dyDescent="0.25">
      <c r="A75" s="22" t="s">
        <v>22</v>
      </c>
      <c r="B75" s="87" t="s">
        <v>161</v>
      </c>
      <c r="C75" s="13" t="s">
        <v>156</v>
      </c>
      <c r="D75" s="14" t="s">
        <v>270</v>
      </c>
      <c r="E75" s="67">
        <v>70</v>
      </c>
      <c r="F75" s="67">
        <v>70</v>
      </c>
      <c r="G75" s="67">
        <f>2+8.2+9.3+46.9</f>
        <v>66.400000000000006</v>
      </c>
      <c r="H75" s="67">
        <v>70</v>
      </c>
      <c r="I75" s="67">
        <v>70</v>
      </c>
      <c r="J75" s="67">
        <v>70</v>
      </c>
      <c r="K75" s="107">
        <v>70</v>
      </c>
    </row>
    <row r="76" spans="1:11" s="6" customFormat="1" ht="78.599999999999994" customHeight="1" thickBot="1" x14ac:dyDescent="0.25">
      <c r="A76" s="22" t="s">
        <v>22</v>
      </c>
      <c r="B76" s="70" t="s">
        <v>160</v>
      </c>
      <c r="C76" s="10" t="s">
        <v>157</v>
      </c>
      <c r="D76" s="14" t="s">
        <v>270</v>
      </c>
      <c r="E76" s="63">
        <v>2</v>
      </c>
      <c r="F76" s="63">
        <v>2</v>
      </c>
      <c r="G76" s="63">
        <f>0.5+6.2+5</f>
        <v>11.7</v>
      </c>
      <c r="H76" s="63">
        <v>15</v>
      </c>
      <c r="I76" s="63">
        <v>15</v>
      </c>
      <c r="J76" s="63">
        <v>15</v>
      </c>
      <c r="K76" s="103">
        <v>15</v>
      </c>
    </row>
    <row r="77" spans="1:11" s="6" customFormat="1" ht="83.45" customHeight="1" thickBot="1" x14ac:dyDescent="0.25">
      <c r="A77" s="22" t="s">
        <v>22</v>
      </c>
      <c r="B77" s="70" t="s">
        <v>159</v>
      </c>
      <c r="C77" s="10" t="s">
        <v>158</v>
      </c>
      <c r="D77" s="14" t="s">
        <v>270</v>
      </c>
      <c r="E77" s="63">
        <v>2</v>
      </c>
      <c r="F77" s="63">
        <v>2</v>
      </c>
      <c r="G77" s="63"/>
      <c r="H77" s="63">
        <v>2</v>
      </c>
      <c r="I77" s="63">
        <v>2</v>
      </c>
      <c r="J77" s="63">
        <v>17.8</v>
      </c>
      <c r="K77" s="103">
        <v>17.8</v>
      </c>
    </row>
    <row r="78" spans="1:11" s="6" customFormat="1" ht="103.15" customHeight="1" thickBot="1" x14ac:dyDescent="0.25">
      <c r="A78" s="22" t="s">
        <v>22</v>
      </c>
      <c r="B78" s="70" t="s">
        <v>162</v>
      </c>
      <c r="C78" s="10" t="s">
        <v>163</v>
      </c>
      <c r="D78" s="14" t="s">
        <v>270</v>
      </c>
      <c r="E78" s="63">
        <v>2</v>
      </c>
      <c r="F78" s="63">
        <v>2</v>
      </c>
      <c r="G78" s="63">
        <f>1+15+1+0.2</f>
        <v>17.2</v>
      </c>
      <c r="H78" s="63">
        <v>17.2</v>
      </c>
      <c r="I78" s="63">
        <v>20</v>
      </c>
      <c r="J78" s="63">
        <v>20</v>
      </c>
      <c r="K78" s="103">
        <v>20</v>
      </c>
    </row>
    <row r="79" spans="1:11" s="6" customFormat="1" ht="100.9" customHeight="1" thickBot="1" x14ac:dyDescent="0.25">
      <c r="A79" s="22" t="s">
        <v>22</v>
      </c>
      <c r="B79" s="70" t="s">
        <v>164</v>
      </c>
      <c r="C79" s="10" t="s">
        <v>165</v>
      </c>
      <c r="D79" s="14" t="s">
        <v>270</v>
      </c>
      <c r="E79" s="63">
        <v>2</v>
      </c>
      <c r="F79" s="63">
        <v>2</v>
      </c>
      <c r="G79" s="63">
        <f>0.7+4.2+0.5+20+0.8</f>
        <v>26.2</v>
      </c>
      <c r="H79" s="63">
        <v>30</v>
      </c>
      <c r="I79" s="63">
        <v>30</v>
      </c>
      <c r="J79" s="63">
        <v>30</v>
      </c>
      <c r="K79" s="103">
        <v>30</v>
      </c>
    </row>
    <row r="80" spans="1:11" s="6" customFormat="1" ht="96" customHeight="1" thickBot="1" x14ac:dyDescent="0.25">
      <c r="A80" s="22" t="s">
        <v>22</v>
      </c>
      <c r="B80" s="70" t="s">
        <v>166</v>
      </c>
      <c r="C80" s="10" t="s">
        <v>167</v>
      </c>
      <c r="D80" s="14" t="s">
        <v>270</v>
      </c>
      <c r="E80" s="92">
        <v>20</v>
      </c>
      <c r="F80" s="92">
        <v>20</v>
      </c>
      <c r="G80" s="92">
        <f>7.9+0.3+5.2+7.1+33.1</f>
        <v>53.6</v>
      </c>
      <c r="H80" s="75">
        <v>70</v>
      </c>
      <c r="I80" s="75">
        <v>70</v>
      </c>
      <c r="J80" s="75">
        <v>70</v>
      </c>
      <c r="K80" s="104">
        <v>70</v>
      </c>
    </row>
    <row r="81" spans="1:12" s="6" customFormat="1" ht="96" customHeight="1" thickBot="1" x14ac:dyDescent="0.25">
      <c r="A81" s="116" t="s">
        <v>22</v>
      </c>
      <c r="B81" s="70" t="s">
        <v>147</v>
      </c>
      <c r="C81" s="25" t="s">
        <v>281</v>
      </c>
      <c r="D81" s="25" t="s">
        <v>148</v>
      </c>
      <c r="E81" s="63"/>
      <c r="F81" s="63"/>
      <c r="G81" s="63">
        <v>0.2</v>
      </c>
      <c r="H81" s="67">
        <v>0.2</v>
      </c>
      <c r="I81" s="67"/>
      <c r="J81" s="67"/>
      <c r="K81" s="107"/>
    </row>
    <row r="82" spans="1:12" s="6" customFormat="1" ht="96" customHeight="1" thickBot="1" x14ac:dyDescent="0.25">
      <c r="A82" s="116" t="s">
        <v>275</v>
      </c>
      <c r="B82" s="68" t="s">
        <v>285</v>
      </c>
      <c r="C82" s="25" t="s">
        <v>286</v>
      </c>
      <c r="D82" s="25" t="s">
        <v>148</v>
      </c>
      <c r="E82" s="63"/>
      <c r="F82" s="63"/>
      <c r="G82" s="63">
        <v>13.3</v>
      </c>
      <c r="H82" s="128">
        <v>0</v>
      </c>
      <c r="I82" s="128"/>
      <c r="J82" s="128"/>
      <c r="K82" s="127"/>
    </row>
    <row r="83" spans="1:12" s="6" customFormat="1" ht="71.45" customHeight="1" thickBot="1" x14ac:dyDescent="0.25">
      <c r="A83" s="12" t="s">
        <v>23</v>
      </c>
      <c r="B83" s="90" t="s">
        <v>168</v>
      </c>
      <c r="C83" s="13" t="s">
        <v>88</v>
      </c>
      <c r="D83" s="25" t="s">
        <v>117</v>
      </c>
      <c r="E83" s="69">
        <v>70163</v>
      </c>
      <c r="F83" s="69">
        <v>70163</v>
      </c>
      <c r="G83" s="69">
        <v>58470</v>
      </c>
      <c r="H83" s="67">
        <v>70163</v>
      </c>
      <c r="I83" s="67">
        <v>70163</v>
      </c>
      <c r="J83" s="67">
        <v>70163</v>
      </c>
      <c r="K83" s="107">
        <v>70163</v>
      </c>
    </row>
    <row r="84" spans="1:12" s="6" customFormat="1" ht="67.900000000000006" customHeight="1" thickBot="1" x14ac:dyDescent="0.25">
      <c r="A84" s="19" t="s">
        <v>23</v>
      </c>
      <c r="B84" s="91" t="s">
        <v>169</v>
      </c>
      <c r="C84" s="20" t="s">
        <v>89</v>
      </c>
      <c r="D84" s="25" t="s">
        <v>117</v>
      </c>
      <c r="E84" s="92">
        <v>1252.8</v>
      </c>
      <c r="F84" s="92">
        <v>8715.7999999999993</v>
      </c>
      <c r="G84" s="92">
        <v>5282</v>
      </c>
      <c r="H84" s="92">
        <v>5400</v>
      </c>
      <c r="I84" s="92">
        <v>1252.8</v>
      </c>
      <c r="J84" s="92">
        <v>1252.8</v>
      </c>
      <c r="K84" s="111">
        <v>1252.8</v>
      </c>
    </row>
    <row r="85" spans="1:12" s="6" customFormat="1" ht="67.900000000000006" customHeight="1" thickBot="1" x14ac:dyDescent="0.25">
      <c r="A85" s="16" t="s">
        <v>23</v>
      </c>
      <c r="B85" s="47" t="s">
        <v>170</v>
      </c>
      <c r="C85" s="17" t="s">
        <v>108</v>
      </c>
      <c r="D85" s="25" t="s">
        <v>117</v>
      </c>
      <c r="E85" s="75"/>
      <c r="F85" s="75">
        <v>560</v>
      </c>
      <c r="G85" s="75">
        <v>560</v>
      </c>
      <c r="H85" s="75">
        <v>560</v>
      </c>
      <c r="I85" s="75"/>
      <c r="J85" s="75"/>
      <c r="K85" s="104"/>
    </row>
    <row r="86" spans="1:12" s="6" customFormat="1" ht="58.5" customHeight="1" thickBot="1" x14ac:dyDescent="0.25">
      <c r="A86" s="12" t="s">
        <v>23</v>
      </c>
      <c r="B86" s="90" t="s">
        <v>171</v>
      </c>
      <c r="C86" s="13" t="s">
        <v>90</v>
      </c>
      <c r="D86" s="25" t="s">
        <v>128</v>
      </c>
      <c r="E86" s="67">
        <v>66198.7</v>
      </c>
      <c r="F86" s="67">
        <v>89047.3</v>
      </c>
      <c r="G86" s="67">
        <v>66428.899999999994</v>
      </c>
      <c r="H86" s="67">
        <v>89047.3</v>
      </c>
      <c r="I86" s="67"/>
      <c r="J86" s="67"/>
      <c r="K86" s="107"/>
    </row>
    <row r="87" spans="1:12" s="6" customFormat="1" ht="86.45" hidden="1" customHeight="1" x14ac:dyDescent="0.2">
      <c r="A87" s="12" t="s">
        <v>23</v>
      </c>
      <c r="B87" s="90" t="s">
        <v>172</v>
      </c>
      <c r="C87" s="10" t="s">
        <v>93</v>
      </c>
      <c r="D87" s="25" t="s">
        <v>128</v>
      </c>
      <c r="E87" s="63"/>
      <c r="F87" s="63"/>
      <c r="G87" s="63"/>
      <c r="H87" s="63"/>
      <c r="I87" s="63"/>
      <c r="J87" s="63"/>
      <c r="K87" s="103"/>
    </row>
    <row r="88" spans="1:12" s="6" customFormat="1" ht="86.45" customHeight="1" thickBot="1" x14ac:dyDescent="0.25">
      <c r="A88" s="12" t="s">
        <v>23</v>
      </c>
      <c r="B88" s="90" t="s">
        <v>173</v>
      </c>
      <c r="C88" s="10" t="s">
        <v>174</v>
      </c>
      <c r="D88" s="25" t="s">
        <v>128</v>
      </c>
      <c r="E88" s="63">
        <v>22702.2</v>
      </c>
      <c r="F88" s="63">
        <v>50548.5</v>
      </c>
      <c r="G88" s="63">
        <v>2327.5</v>
      </c>
      <c r="H88" s="63">
        <v>50548.5</v>
      </c>
      <c r="I88" s="63">
        <v>454.6</v>
      </c>
      <c r="J88" s="63"/>
      <c r="K88" s="103"/>
      <c r="L88" s="143"/>
    </row>
    <row r="89" spans="1:12" s="6" customFormat="1" ht="86.45" customHeight="1" thickBot="1" x14ac:dyDescent="0.25">
      <c r="A89" s="12" t="s">
        <v>23</v>
      </c>
      <c r="B89" s="90" t="s">
        <v>175</v>
      </c>
      <c r="C89" s="10" t="s">
        <v>174</v>
      </c>
      <c r="D89" s="25" t="s">
        <v>128</v>
      </c>
      <c r="E89" s="63">
        <v>5127</v>
      </c>
      <c r="F89" s="63">
        <v>5127</v>
      </c>
      <c r="G89" s="63">
        <v>72</v>
      </c>
      <c r="H89" s="63">
        <v>5127</v>
      </c>
      <c r="I89" s="63"/>
      <c r="J89" s="63"/>
      <c r="K89" s="103"/>
    </row>
    <row r="90" spans="1:12" s="6" customFormat="1" ht="86.45" customHeight="1" thickBot="1" x14ac:dyDescent="0.25">
      <c r="A90" s="12" t="s">
        <v>23</v>
      </c>
      <c r="B90" s="90" t="s">
        <v>176</v>
      </c>
      <c r="C90" s="10" t="s">
        <v>92</v>
      </c>
      <c r="D90" s="25" t="s">
        <v>128</v>
      </c>
      <c r="E90" s="63">
        <v>4295.6000000000004</v>
      </c>
      <c r="F90" s="63">
        <v>4295.6000000000004</v>
      </c>
      <c r="G90" s="63">
        <v>4295.6000000000004</v>
      </c>
      <c r="H90" s="63">
        <v>4295.6000000000004</v>
      </c>
      <c r="I90" s="63"/>
      <c r="J90" s="63"/>
      <c r="K90" s="103"/>
    </row>
    <row r="91" spans="1:12" s="6" customFormat="1" ht="86.45" customHeight="1" thickBot="1" x14ac:dyDescent="0.25">
      <c r="A91" s="12" t="s">
        <v>23</v>
      </c>
      <c r="B91" s="90" t="s">
        <v>177</v>
      </c>
      <c r="C91" s="10" t="s">
        <v>178</v>
      </c>
      <c r="D91" s="25" t="s">
        <v>128</v>
      </c>
      <c r="E91" s="63">
        <v>7704.7</v>
      </c>
      <c r="F91" s="63">
        <v>78663.8</v>
      </c>
      <c r="G91" s="63">
        <v>54443.7</v>
      </c>
      <c r="H91" s="63">
        <v>78663.8</v>
      </c>
      <c r="I91" s="63"/>
      <c r="J91" s="63"/>
      <c r="K91" s="103"/>
    </row>
    <row r="92" spans="1:12" s="6" customFormat="1" ht="86.45" customHeight="1" thickBot="1" x14ac:dyDescent="0.25">
      <c r="A92" s="12" t="s">
        <v>23</v>
      </c>
      <c r="B92" s="90" t="s">
        <v>212</v>
      </c>
      <c r="C92" s="10" t="s">
        <v>213</v>
      </c>
      <c r="D92" s="25" t="s">
        <v>128</v>
      </c>
      <c r="E92" s="63"/>
      <c r="F92" s="63">
        <v>3150.1</v>
      </c>
      <c r="G92" s="63"/>
      <c r="H92" s="63">
        <v>3150.1</v>
      </c>
      <c r="I92" s="63"/>
      <c r="J92" s="63"/>
      <c r="K92" s="103"/>
    </row>
    <row r="93" spans="1:12" s="6" customFormat="1" ht="86.45" customHeight="1" thickBot="1" x14ac:dyDescent="0.25">
      <c r="A93" s="12" t="s">
        <v>23</v>
      </c>
      <c r="B93" s="46" t="s">
        <v>268</v>
      </c>
      <c r="C93" s="74" t="s">
        <v>109</v>
      </c>
      <c r="D93" s="25" t="s">
        <v>128</v>
      </c>
      <c r="E93" s="63"/>
      <c r="F93" s="63">
        <v>34141.4</v>
      </c>
      <c r="G93" s="63">
        <v>27736.6</v>
      </c>
      <c r="H93" s="63">
        <v>34141.4</v>
      </c>
      <c r="I93" s="63"/>
      <c r="J93" s="63"/>
      <c r="K93" s="103"/>
    </row>
    <row r="94" spans="1:12" s="6" customFormat="1" ht="86.45" customHeight="1" thickBot="1" x14ac:dyDescent="0.25">
      <c r="A94" s="12" t="s">
        <v>23</v>
      </c>
      <c r="B94" s="90" t="s">
        <v>214</v>
      </c>
      <c r="C94" s="10" t="s">
        <v>179</v>
      </c>
      <c r="D94" s="25" t="s">
        <v>128</v>
      </c>
      <c r="E94" s="63"/>
      <c r="F94" s="63">
        <v>148319.1</v>
      </c>
      <c r="G94" s="63">
        <v>77746.100000000006</v>
      </c>
      <c r="H94" s="63">
        <v>148319.1</v>
      </c>
      <c r="I94" s="63"/>
      <c r="J94" s="63"/>
      <c r="K94" s="103"/>
    </row>
    <row r="95" spans="1:12" s="6" customFormat="1" ht="86.45" customHeight="1" thickBot="1" x14ac:dyDescent="0.25">
      <c r="A95" s="12" t="s">
        <v>23</v>
      </c>
      <c r="B95" s="90" t="s">
        <v>215</v>
      </c>
      <c r="C95" s="10" t="s">
        <v>179</v>
      </c>
      <c r="D95" s="25" t="s">
        <v>128</v>
      </c>
      <c r="E95" s="63">
        <v>225670.7</v>
      </c>
      <c r="F95" s="63"/>
      <c r="G95" s="63"/>
      <c r="H95" s="63"/>
      <c r="I95" s="63"/>
      <c r="J95" s="63"/>
      <c r="K95" s="103"/>
    </row>
    <row r="96" spans="1:12" s="6" customFormat="1" ht="86.45" customHeight="1" thickBot="1" x14ac:dyDescent="0.25">
      <c r="A96" s="12" t="s">
        <v>23</v>
      </c>
      <c r="B96" s="90" t="s">
        <v>291</v>
      </c>
      <c r="C96" s="10" t="s">
        <v>292</v>
      </c>
      <c r="D96" s="25" t="s">
        <v>128</v>
      </c>
      <c r="E96" s="63"/>
      <c r="F96" s="63"/>
      <c r="G96" s="63"/>
      <c r="H96" s="63"/>
      <c r="I96" s="63">
        <v>1437</v>
      </c>
      <c r="J96" s="63"/>
      <c r="K96" s="103"/>
    </row>
    <row r="97" spans="1:11" s="6" customFormat="1" ht="86.45" customHeight="1" thickBot="1" x14ac:dyDescent="0.25">
      <c r="A97" s="12" t="s">
        <v>23</v>
      </c>
      <c r="B97" s="90" t="s">
        <v>216</v>
      </c>
      <c r="C97" s="10" t="s">
        <v>230</v>
      </c>
      <c r="D97" s="25" t="s">
        <v>128</v>
      </c>
      <c r="E97" s="63"/>
      <c r="F97" s="63">
        <v>64.900000000000006</v>
      </c>
      <c r="G97" s="63">
        <v>64.900000000000006</v>
      </c>
      <c r="H97" s="63">
        <v>64.900000000000006</v>
      </c>
      <c r="I97" s="63"/>
      <c r="J97" s="63"/>
      <c r="K97" s="103"/>
    </row>
    <row r="98" spans="1:11" s="6" customFormat="1" ht="86.45" customHeight="1" thickBot="1" x14ac:dyDescent="0.25">
      <c r="A98" s="12" t="s">
        <v>23</v>
      </c>
      <c r="B98" s="90" t="s">
        <v>181</v>
      </c>
      <c r="C98" s="10" t="s">
        <v>180</v>
      </c>
      <c r="D98" s="25" t="s">
        <v>128</v>
      </c>
      <c r="E98" s="63">
        <v>163</v>
      </c>
      <c r="F98" s="63">
        <v>3064.7</v>
      </c>
      <c r="G98" s="63">
        <v>2291.4</v>
      </c>
      <c r="H98" s="63">
        <v>3064.7</v>
      </c>
      <c r="I98" s="63"/>
      <c r="J98" s="63"/>
      <c r="K98" s="103"/>
    </row>
    <row r="99" spans="1:11" s="6" customFormat="1" ht="86.45" customHeight="1" thickBot="1" x14ac:dyDescent="0.25">
      <c r="A99" s="12" t="s">
        <v>23</v>
      </c>
      <c r="B99" s="90" t="s">
        <v>182</v>
      </c>
      <c r="C99" s="10" t="s">
        <v>183</v>
      </c>
      <c r="D99" s="25" t="s">
        <v>128</v>
      </c>
      <c r="E99" s="63">
        <v>10978.2</v>
      </c>
      <c r="F99" s="63">
        <v>11926.5</v>
      </c>
      <c r="G99" s="63">
        <v>10011.1</v>
      </c>
      <c r="H99" s="63">
        <v>11926.5</v>
      </c>
      <c r="I99" s="63">
        <v>11171.5</v>
      </c>
      <c r="J99" s="63">
        <v>11171.5</v>
      </c>
      <c r="K99" s="103">
        <v>11171.5</v>
      </c>
    </row>
    <row r="100" spans="1:11" s="6" customFormat="1" ht="86.45" customHeight="1" thickBot="1" x14ac:dyDescent="0.25">
      <c r="A100" s="12" t="s">
        <v>23</v>
      </c>
      <c r="B100" s="90" t="s">
        <v>217</v>
      </c>
      <c r="C100" s="10" t="s">
        <v>110</v>
      </c>
      <c r="D100" s="25" t="s">
        <v>128</v>
      </c>
      <c r="E100" s="63"/>
      <c r="F100" s="63">
        <v>476.3</v>
      </c>
      <c r="G100" s="63">
        <v>149.1</v>
      </c>
      <c r="H100" s="63">
        <v>476.3</v>
      </c>
      <c r="I100" s="63"/>
      <c r="J100" s="63"/>
      <c r="K100" s="103"/>
    </row>
    <row r="101" spans="1:11" s="6" customFormat="1" ht="86.45" customHeight="1" thickBot="1" x14ac:dyDescent="0.25">
      <c r="A101" s="15" t="s">
        <v>23</v>
      </c>
      <c r="B101" s="46" t="s">
        <v>184</v>
      </c>
      <c r="C101" s="10" t="s">
        <v>62</v>
      </c>
      <c r="D101" s="25" t="s">
        <v>128</v>
      </c>
      <c r="E101" s="63">
        <v>9886.4</v>
      </c>
      <c r="F101" s="63">
        <v>9886.4</v>
      </c>
      <c r="G101" s="63">
        <v>9531.4</v>
      </c>
      <c r="H101" s="63">
        <v>9886.4</v>
      </c>
      <c r="I101" s="63">
        <v>59241.2</v>
      </c>
      <c r="J101" s="63">
        <v>62816.1</v>
      </c>
      <c r="K101" s="103">
        <v>62816.1</v>
      </c>
    </row>
    <row r="102" spans="1:11" s="6" customFormat="1" ht="86.45" customHeight="1" thickBot="1" x14ac:dyDescent="0.25">
      <c r="A102" s="15" t="s">
        <v>23</v>
      </c>
      <c r="B102" s="46" t="s">
        <v>220</v>
      </c>
      <c r="C102" s="10" t="s">
        <v>59</v>
      </c>
      <c r="D102" s="25" t="s">
        <v>128</v>
      </c>
      <c r="E102" s="63"/>
      <c r="F102" s="63">
        <v>625.9</v>
      </c>
      <c r="G102" s="63">
        <v>625.9</v>
      </c>
      <c r="H102" s="63">
        <v>625.9</v>
      </c>
      <c r="I102" s="63"/>
      <c r="J102" s="63"/>
      <c r="K102" s="103"/>
    </row>
    <row r="103" spans="1:11" s="6" customFormat="1" ht="86.45" customHeight="1" thickBot="1" x14ac:dyDescent="0.25">
      <c r="A103" s="15" t="s">
        <v>23</v>
      </c>
      <c r="B103" s="46" t="s">
        <v>219</v>
      </c>
      <c r="C103" s="10" t="s">
        <v>228</v>
      </c>
      <c r="D103" s="25" t="s">
        <v>128</v>
      </c>
      <c r="E103" s="63"/>
      <c r="F103" s="63">
        <v>25</v>
      </c>
      <c r="G103" s="63">
        <v>25</v>
      </c>
      <c r="H103" s="63">
        <v>25</v>
      </c>
      <c r="I103" s="63"/>
      <c r="J103" s="63"/>
      <c r="K103" s="103"/>
    </row>
    <row r="104" spans="1:11" s="6" customFormat="1" ht="86.45" customHeight="1" thickBot="1" x14ac:dyDescent="0.25">
      <c r="A104" s="15" t="s">
        <v>23</v>
      </c>
      <c r="B104" s="46" t="s">
        <v>218</v>
      </c>
      <c r="C104" s="10" t="s">
        <v>229</v>
      </c>
      <c r="D104" s="25" t="s">
        <v>128</v>
      </c>
      <c r="E104" s="63"/>
      <c r="F104" s="63">
        <v>198</v>
      </c>
      <c r="G104" s="63">
        <v>198</v>
      </c>
      <c r="H104" s="63">
        <v>198</v>
      </c>
      <c r="I104" s="63"/>
      <c r="J104" s="63"/>
      <c r="K104" s="103"/>
    </row>
    <row r="105" spans="1:11" s="6" customFormat="1" ht="96" customHeight="1" thickBot="1" x14ac:dyDescent="0.25">
      <c r="A105" s="132" t="s">
        <v>23</v>
      </c>
      <c r="B105" s="133" t="s">
        <v>185</v>
      </c>
      <c r="C105" s="134" t="s">
        <v>114</v>
      </c>
      <c r="D105" s="25" t="s">
        <v>128</v>
      </c>
      <c r="E105" s="63">
        <v>4283.2</v>
      </c>
      <c r="F105" s="63">
        <v>0</v>
      </c>
      <c r="G105" s="63"/>
      <c r="H105" s="63"/>
      <c r="I105" s="63"/>
      <c r="J105" s="63"/>
      <c r="K105" s="103"/>
    </row>
    <row r="106" spans="1:11" s="6" customFormat="1" ht="96" customHeight="1" thickBot="1" x14ac:dyDescent="0.25">
      <c r="A106" s="15" t="s">
        <v>23</v>
      </c>
      <c r="B106" s="46" t="s">
        <v>186</v>
      </c>
      <c r="C106" s="10" t="s">
        <v>61</v>
      </c>
      <c r="D106" s="25" t="s">
        <v>128</v>
      </c>
      <c r="E106" s="63">
        <v>21.8</v>
      </c>
      <c r="F106" s="63">
        <v>21.8</v>
      </c>
      <c r="G106" s="63"/>
      <c r="H106" s="63"/>
      <c r="I106" s="63"/>
      <c r="J106" s="63"/>
      <c r="K106" s="103"/>
    </row>
    <row r="107" spans="1:11" s="6" customFormat="1" ht="96" customHeight="1" thickBot="1" x14ac:dyDescent="0.25">
      <c r="A107" s="15" t="s">
        <v>23</v>
      </c>
      <c r="B107" s="46" t="s">
        <v>187</v>
      </c>
      <c r="C107" s="10" t="s">
        <v>52</v>
      </c>
      <c r="D107" s="25" t="s">
        <v>128</v>
      </c>
      <c r="E107" s="63">
        <v>736.1</v>
      </c>
      <c r="F107" s="63">
        <v>736.1</v>
      </c>
      <c r="G107" s="63">
        <v>664.1</v>
      </c>
      <c r="H107" s="63">
        <v>736.1</v>
      </c>
      <c r="I107" s="63">
        <v>721.6</v>
      </c>
      <c r="J107" s="63">
        <v>720.1</v>
      </c>
      <c r="K107" s="103">
        <v>720.5</v>
      </c>
    </row>
    <row r="108" spans="1:11" s="6" customFormat="1" ht="96" customHeight="1" thickBot="1" x14ac:dyDescent="0.25">
      <c r="A108" s="15" t="s">
        <v>23</v>
      </c>
      <c r="B108" s="46" t="s">
        <v>188</v>
      </c>
      <c r="C108" s="10" t="s">
        <v>53</v>
      </c>
      <c r="D108" s="25" t="s">
        <v>128</v>
      </c>
      <c r="E108" s="63">
        <v>117</v>
      </c>
      <c r="F108" s="63">
        <v>113.1</v>
      </c>
      <c r="G108" s="63">
        <v>113.1</v>
      </c>
      <c r="H108" s="63">
        <v>113.1</v>
      </c>
      <c r="I108" s="63">
        <v>125.4</v>
      </c>
      <c r="J108" s="63">
        <v>129.19999999999999</v>
      </c>
      <c r="K108" s="103">
        <v>129.19999999999999</v>
      </c>
    </row>
    <row r="109" spans="1:11" s="6" customFormat="1" ht="96" customHeight="1" thickBot="1" x14ac:dyDescent="0.25">
      <c r="A109" s="15" t="s">
        <v>23</v>
      </c>
      <c r="B109" s="46" t="s">
        <v>189</v>
      </c>
      <c r="C109" s="10" t="s">
        <v>54</v>
      </c>
      <c r="D109" s="25" t="s">
        <v>128</v>
      </c>
      <c r="E109" s="63">
        <v>10</v>
      </c>
      <c r="F109" s="63">
        <v>10</v>
      </c>
      <c r="G109" s="63">
        <v>10</v>
      </c>
      <c r="H109" s="63">
        <v>10</v>
      </c>
      <c r="I109" s="63"/>
      <c r="J109" s="63"/>
      <c r="K109" s="103"/>
    </row>
    <row r="110" spans="1:11" s="6" customFormat="1" ht="96" customHeight="1" thickBot="1" x14ac:dyDescent="0.25">
      <c r="A110" s="15" t="s">
        <v>23</v>
      </c>
      <c r="B110" s="46" t="s">
        <v>190</v>
      </c>
      <c r="C110" s="10" t="s">
        <v>55</v>
      </c>
      <c r="D110" s="25" t="s">
        <v>128</v>
      </c>
      <c r="E110" s="63">
        <v>76.400000000000006</v>
      </c>
      <c r="F110" s="63">
        <v>76.400000000000006</v>
      </c>
      <c r="G110" s="63">
        <v>70</v>
      </c>
      <c r="H110" s="63">
        <v>76.400000000000006</v>
      </c>
      <c r="I110" s="63">
        <v>65.5</v>
      </c>
      <c r="J110" s="63">
        <v>45.9</v>
      </c>
      <c r="K110" s="103">
        <v>19.7</v>
      </c>
    </row>
    <row r="111" spans="1:11" s="6" customFormat="1" ht="96" customHeight="1" thickBot="1" x14ac:dyDescent="0.25">
      <c r="A111" s="15" t="s">
        <v>23</v>
      </c>
      <c r="B111" s="46" t="s">
        <v>191</v>
      </c>
      <c r="C111" s="10" t="s">
        <v>70</v>
      </c>
      <c r="D111" s="25" t="s">
        <v>128</v>
      </c>
      <c r="E111" s="63">
        <v>314.7</v>
      </c>
      <c r="F111" s="63">
        <v>314.7</v>
      </c>
      <c r="G111" s="63">
        <v>212.1</v>
      </c>
      <c r="H111" s="63">
        <v>314.7</v>
      </c>
      <c r="I111" s="63"/>
      <c r="J111" s="63"/>
      <c r="K111" s="103"/>
    </row>
    <row r="112" spans="1:11" s="6" customFormat="1" ht="96" customHeight="1" thickBot="1" x14ac:dyDescent="0.25">
      <c r="A112" s="15" t="s">
        <v>23</v>
      </c>
      <c r="B112" s="46" t="s">
        <v>192</v>
      </c>
      <c r="C112" s="10" t="s">
        <v>57</v>
      </c>
      <c r="D112" s="25" t="s">
        <v>128</v>
      </c>
      <c r="E112" s="63">
        <v>374.8</v>
      </c>
      <c r="F112" s="63">
        <v>374.8</v>
      </c>
      <c r="G112" s="63">
        <v>160</v>
      </c>
      <c r="H112" s="63">
        <v>374.8</v>
      </c>
      <c r="I112" s="63">
        <v>281.8</v>
      </c>
      <c r="J112" s="63">
        <v>281.8</v>
      </c>
      <c r="K112" s="103">
        <v>281.8</v>
      </c>
    </row>
    <row r="113" spans="1:11" s="6" customFormat="1" ht="96" customHeight="1" thickBot="1" x14ac:dyDescent="0.25">
      <c r="A113" s="15" t="s">
        <v>23</v>
      </c>
      <c r="B113" s="46" t="s">
        <v>193</v>
      </c>
      <c r="C113" s="10" t="s">
        <v>105</v>
      </c>
      <c r="D113" s="25" t="s">
        <v>128</v>
      </c>
      <c r="E113" s="63">
        <v>1317.4</v>
      </c>
      <c r="F113" s="63">
        <v>1317.4</v>
      </c>
      <c r="G113" s="63">
        <v>954.8</v>
      </c>
      <c r="H113" s="63">
        <v>1317.4</v>
      </c>
      <c r="I113" s="63"/>
      <c r="J113" s="63"/>
      <c r="K113" s="103"/>
    </row>
    <row r="114" spans="1:11" s="6" customFormat="1" ht="96" customHeight="1" thickBot="1" x14ac:dyDescent="0.25">
      <c r="A114" s="19" t="s">
        <v>23</v>
      </c>
      <c r="B114" s="91" t="s">
        <v>194</v>
      </c>
      <c r="C114" s="20" t="s">
        <v>48</v>
      </c>
      <c r="D114" s="25" t="s">
        <v>128</v>
      </c>
      <c r="E114" s="63">
        <v>5.8</v>
      </c>
      <c r="F114" s="63">
        <v>5.8</v>
      </c>
      <c r="G114" s="63">
        <v>1.4</v>
      </c>
      <c r="H114" s="63">
        <v>5.8</v>
      </c>
      <c r="I114" s="63">
        <v>12.8</v>
      </c>
      <c r="J114" s="63">
        <v>13</v>
      </c>
      <c r="K114" s="103">
        <v>136.30000000000001</v>
      </c>
    </row>
    <row r="115" spans="1:11" s="6" customFormat="1" ht="96" customHeight="1" thickBot="1" x14ac:dyDescent="0.25">
      <c r="A115" s="16" t="s">
        <v>23</v>
      </c>
      <c r="B115" s="47" t="s">
        <v>195</v>
      </c>
      <c r="C115" s="17" t="s">
        <v>49</v>
      </c>
      <c r="D115" s="25" t="s">
        <v>128</v>
      </c>
      <c r="E115" s="63">
        <v>1412.5</v>
      </c>
      <c r="F115" s="63">
        <v>1412.5</v>
      </c>
      <c r="G115" s="63">
        <v>1131.5</v>
      </c>
      <c r="H115" s="63">
        <v>1412.5</v>
      </c>
      <c r="I115" s="63"/>
      <c r="J115" s="63"/>
      <c r="K115" s="103"/>
    </row>
    <row r="116" spans="1:11" s="6" customFormat="1" ht="96" customHeight="1" thickBot="1" x14ac:dyDescent="0.25">
      <c r="A116" s="15" t="s">
        <v>23</v>
      </c>
      <c r="B116" s="46" t="s">
        <v>221</v>
      </c>
      <c r="C116" s="10" t="s">
        <v>112</v>
      </c>
      <c r="D116" s="25" t="s">
        <v>128</v>
      </c>
      <c r="E116" s="63"/>
      <c r="F116" s="63">
        <v>25376.400000000001</v>
      </c>
      <c r="G116" s="63">
        <v>25247.200000000001</v>
      </c>
      <c r="H116" s="63">
        <v>25376.400000000001</v>
      </c>
      <c r="I116" s="63"/>
      <c r="J116" s="63"/>
      <c r="K116" s="103"/>
    </row>
    <row r="117" spans="1:11" s="6" customFormat="1" ht="96" customHeight="1" x14ac:dyDescent="0.2">
      <c r="A117" s="19" t="s">
        <v>23</v>
      </c>
      <c r="B117" s="91" t="s">
        <v>227</v>
      </c>
      <c r="C117" s="20" t="s">
        <v>113</v>
      </c>
      <c r="D117" s="25" t="s">
        <v>128</v>
      </c>
      <c r="E117" s="63"/>
      <c r="F117" s="63">
        <v>11933.2</v>
      </c>
      <c r="G117" s="63">
        <v>6294.3</v>
      </c>
      <c r="H117" s="63">
        <v>11933.2</v>
      </c>
      <c r="I117" s="63"/>
      <c r="J117" s="63"/>
      <c r="K117" s="103"/>
    </row>
    <row r="118" spans="1:11" s="6" customFormat="1" ht="96" customHeight="1" thickBot="1" x14ac:dyDescent="0.25">
      <c r="A118" s="16" t="s">
        <v>23</v>
      </c>
      <c r="B118" s="47" t="s">
        <v>198</v>
      </c>
      <c r="C118" s="20" t="s">
        <v>196</v>
      </c>
      <c r="D118" s="5" t="s">
        <v>197</v>
      </c>
      <c r="E118" s="63">
        <v>665.5</v>
      </c>
      <c r="F118" s="63">
        <v>665.5</v>
      </c>
      <c r="G118" s="63">
        <v>665.5</v>
      </c>
      <c r="H118" s="63">
        <v>665.5</v>
      </c>
      <c r="I118" s="63">
        <v>399.2</v>
      </c>
      <c r="J118" s="63"/>
      <c r="K118" s="103"/>
    </row>
    <row r="119" spans="1:11" s="6" customFormat="1" ht="96" customHeight="1" x14ac:dyDescent="0.2">
      <c r="A119" s="15" t="s">
        <v>23</v>
      </c>
      <c r="B119" s="46" t="s">
        <v>199</v>
      </c>
      <c r="C119" s="10" t="s">
        <v>69</v>
      </c>
      <c r="D119" s="5" t="s">
        <v>197</v>
      </c>
      <c r="E119" s="63">
        <v>10509.4</v>
      </c>
      <c r="F119" s="63">
        <v>10509.4</v>
      </c>
      <c r="G119" s="63">
        <v>6547.5</v>
      </c>
      <c r="H119" s="63">
        <v>10509.4</v>
      </c>
      <c r="I119" s="63">
        <v>12326.6</v>
      </c>
      <c r="J119" s="63">
        <v>10043</v>
      </c>
      <c r="K119" s="103">
        <v>7682.1</v>
      </c>
    </row>
    <row r="120" spans="1:11" s="6" customFormat="1" ht="96" customHeight="1" x14ac:dyDescent="0.2">
      <c r="A120" s="15" t="s">
        <v>23</v>
      </c>
      <c r="B120" s="46" t="s">
        <v>222</v>
      </c>
      <c r="C120" s="74" t="s">
        <v>109</v>
      </c>
      <c r="D120" s="5" t="s">
        <v>197</v>
      </c>
      <c r="E120" s="63"/>
      <c r="F120" s="63">
        <v>8642</v>
      </c>
      <c r="G120" s="63">
        <v>6606</v>
      </c>
      <c r="H120" s="63">
        <v>8642</v>
      </c>
      <c r="I120" s="63"/>
      <c r="J120" s="63"/>
      <c r="K120" s="103"/>
    </row>
    <row r="121" spans="1:11" s="6" customFormat="1" ht="77.45" customHeight="1" x14ac:dyDescent="0.2">
      <c r="A121" s="15" t="s">
        <v>23</v>
      </c>
      <c r="B121" s="46" t="s">
        <v>200</v>
      </c>
      <c r="C121" s="10" t="s">
        <v>58</v>
      </c>
      <c r="D121" s="5" t="s">
        <v>197</v>
      </c>
      <c r="E121" s="63">
        <v>192.8</v>
      </c>
      <c r="F121" s="63">
        <v>192.8</v>
      </c>
      <c r="G121" s="63">
        <v>143.1</v>
      </c>
      <c r="H121" s="63">
        <v>192.8</v>
      </c>
      <c r="I121" s="63">
        <v>220.6</v>
      </c>
      <c r="J121" s="63">
        <v>154.4</v>
      </c>
      <c r="K121" s="103">
        <v>66.2</v>
      </c>
    </row>
    <row r="122" spans="1:11" s="6" customFormat="1" ht="77.45" customHeight="1" x14ac:dyDescent="0.2">
      <c r="A122" s="15" t="s">
        <v>23</v>
      </c>
      <c r="B122" s="46" t="s">
        <v>201</v>
      </c>
      <c r="C122" s="10" t="s">
        <v>59</v>
      </c>
      <c r="D122" s="5" t="s">
        <v>197</v>
      </c>
      <c r="E122" s="63">
        <v>1966.6</v>
      </c>
      <c r="F122" s="63">
        <v>1966.6</v>
      </c>
      <c r="G122" s="63">
        <v>1965.6</v>
      </c>
      <c r="H122" s="63">
        <v>1965.6</v>
      </c>
      <c r="I122" s="63"/>
      <c r="J122" s="63"/>
      <c r="K122" s="103"/>
    </row>
    <row r="123" spans="1:11" s="6" customFormat="1" ht="77.45" customHeight="1" x14ac:dyDescent="0.2">
      <c r="A123" s="132" t="s">
        <v>23</v>
      </c>
      <c r="B123" s="46" t="s">
        <v>202</v>
      </c>
      <c r="C123" s="10" t="s">
        <v>115</v>
      </c>
      <c r="D123" s="5" t="s">
        <v>197</v>
      </c>
      <c r="E123" s="63">
        <v>3429.3</v>
      </c>
      <c r="F123" s="63">
        <v>3429.3</v>
      </c>
      <c r="G123" s="63">
        <v>2564.4</v>
      </c>
      <c r="H123" s="63">
        <v>3429.3</v>
      </c>
      <c r="I123" s="63">
        <v>200.6</v>
      </c>
      <c r="J123" s="63">
        <v>140.4</v>
      </c>
      <c r="K123" s="103">
        <v>60.2</v>
      </c>
    </row>
    <row r="124" spans="1:11" s="6" customFormat="1" ht="77.45" customHeight="1" x14ac:dyDescent="0.2">
      <c r="A124" s="21" t="s">
        <v>23</v>
      </c>
      <c r="B124" s="131" t="s">
        <v>203</v>
      </c>
      <c r="C124" s="29" t="s">
        <v>45</v>
      </c>
      <c r="D124" s="5" t="s">
        <v>197</v>
      </c>
      <c r="E124" s="63">
        <v>254340.5</v>
      </c>
      <c r="F124" s="63">
        <v>259829.4</v>
      </c>
      <c r="G124" s="63">
        <v>223418.9</v>
      </c>
      <c r="H124" s="63">
        <v>259829.4</v>
      </c>
      <c r="I124" s="63">
        <v>272822.2</v>
      </c>
      <c r="J124" s="63">
        <v>292386.3</v>
      </c>
      <c r="K124" s="103">
        <v>291692.59999999998</v>
      </c>
    </row>
    <row r="125" spans="1:11" s="6" customFormat="1" ht="77.45" customHeight="1" x14ac:dyDescent="0.2">
      <c r="A125" s="15" t="s">
        <v>23</v>
      </c>
      <c r="B125" s="46" t="s">
        <v>204</v>
      </c>
      <c r="C125" s="10" t="s">
        <v>46</v>
      </c>
      <c r="D125" s="5" t="s">
        <v>197</v>
      </c>
      <c r="E125" s="63">
        <v>85762.8</v>
      </c>
      <c r="F125" s="63">
        <v>98934.399999999994</v>
      </c>
      <c r="G125" s="63">
        <v>87614.1</v>
      </c>
      <c r="H125" s="63">
        <v>98934.399999999994</v>
      </c>
      <c r="I125" s="63">
        <v>97456.8</v>
      </c>
      <c r="J125" s="63">
        <v>106974.7</v>
      </c>
      <c r="K125" s="103">
        <v>107167</v>
      </c>
    </row>
    <row r="126" spans="1:11" s="6" customFormat="1" ht="77.45" customHeight="1" x14ac:dyDescent="0.2">
      <c r="A126" s="33" t="s">
        <v>23</v>
      </c>
      <c r="B126" s="48" t="s">
        <v>205</v>
      </c>
      <c r="C126" s="34" t="s">
        <v>101</v>
      </c>
      <c r="D126" s="5" t="s">
        <v>197</v>
      </c>
      <c r="E126" s="63">
        <v>4317.3999999999996</v>
      </c>
      <c r="F126" s="63">
        <v>4372</v>
      </c>
      <c r="G126" s="63">
        <v>3716.4</v>
      </c>
      <c r="H126" s="63">
        <v>4372</v>
      </c>
      <c r="I126" s="63">
        <v>5186.2</v>
      </c>
      <c r="J126" s="63">
        <v>3630.3</v>
      </c>
      <c r="K126" s="103">
        <v>1555.9</v>
      </c>
    </row>
    <row r="127" spans="1:11" s="6" customFormat="1" ht="77.45" customHeight="1" x14ac:dyDescent="0.2">
      <c r="A127" s="15" t="s">
        <v>23</v>
      </c>
      <c r="B127" s="46" t="s">
        <v>206</v>
      </c>
      <c r="C127" s="10" t="s">
        <v>51</v>
      </c>
      <c r="D127" s="5" t="s">
        <v>197</v>
      </c>
      <c r="E127" s="63">
        <v>448.6</v>
      </c>
      <c r="F127" s="63">
        <v>448.6</v>
      </c>
      <c r="G127" s="63">
        <v>344</v>
      </c>
      <c r="H127" s="63">
        <v>448.6</v>
      </c>
      <c r="I127" s="63">
        <v>436.8</v>
      </c>
      <c r="J127" s="63">
        <v>436.9</v>
      </c>
      <c r="K127" s="103">
        <v>436.9</v>
      </c>
    </row>
    <row r="128" spans="1:11" s="6" customFormat="1" ht="77.45" customHeight="1" x14ac:dyDescent="0.2">
      <c r="A128" s="15" t="s">
        <v>23</v>
      </c>
      <c r="B128" s="46" t="s">
        <v>207</v>
      </c>
      <c r="C128" s="10" t="s">
        <v>56</v>
      </c>
      <c r="D128" s="5" t="s">
        <v>197</v>
      </c>
      <c r="E128" s="63">
        <v>35.5</v>
      </c>
      <c r="F128" s="63">
        <v>35.5</v>
      </c>
      <c r="G128" s="63">
        <v>25</v>
      </c>
      <c r="H128" s="63">
        <v>35.5</v>
      </c>
      <c r="I128" s="63">
        <v>36.9</v>
      </c>
      <c r="J128" s="63">
        <v>25.9</v>
      </c>
      <c r="K128" s="103">
        <v>11.1</v>
      </c>
    </row>
    <row r="129" spans="1:11" s="6" customFormat="1" ht="77.45" customHeight="1" x14ac:dyDescent="0.2">
      <c r="A129" s="15" t="s">
        <v>23</v>
      </c>
      <c r="B129" s="46" t="s">
        <v>208</v>
      </c>
      <c r="C129" s="10" t="s">
        <v>47</v>
      </c>
      <c r="D129" s="5" t="s">
        <v>197</v>
      </c>
      <c r="E129" s="63">
        <v>722.7</v>
      </c>
      <c r="F129" s="63">
        <v>780.7</v>
      </c>
      <c r="G129" s="63">
        <v>780.7</v>
      </c>
      <c r="H129" s="63">
        <v>780.7</v>
      </c>
      <c r="I129" s="63">
        <v>877.4</v>
      </c>
      <c r="J129" s="63">
        <v>614.1</v>
      </c>
      <c r="K129" s="103">
        <v>263.10000000000002</v>
      </c>
    </row>
    <row r="130" spans="1:11" s="6" customFormat="1" ht="77.45" customHeight="1" thickBot="1" x14ac:dyDescent="0.25">
      <c r="A130" s="15" t="s">
        <v>23</v>
      </c>
      <c r="B130" s="46" t="s">
        <v>223</v>
      </c>
      <c r="C130" s="10" t="s">
        <v>224</v>
      </c>
      <c r="D130" s="5" t="s">
        <v>197</v>
      </c>
      <c r="E130" s="63"/>
      <c r="F130" s="63">
        <v>634.70000000000005</v>
      </c>
      <c r="G130" s="63">
        <v>317.39999999999998</v>
      </c>
      <c r="H130" s="63">
        <v>634.70000000000005</v>
      </c>
      <c r="I130" s="63">
        <v>2080.8000000000002</v>
      </c>
      <c r="J130" s="63">
        <v>2080.8000000000002</v>
      </c>
      <c r="K130" s="103">
        <v>2080.8000000000002</v>
      </c>
    </row>
    <row r="131" spans="1:11" s="6" customFormat="1" ht="77.45" customHeight="1" x14ac:dyDescent="0.2">
      <c r="A131" s="15" t="s">
        <v>23</v>
      </c>
      <c r="B131" s="90" t="s">
        <v>225</v>
      </c>
      <c r="C131" s="13" t="s">
        <v>111</v>
      </c>
      <c r="D131" s="5" t="s">
        <v>197</v>
      </c>
      <c r="E131" s="63"/>
      <c r="F131" s="63">
        <v>17458.599999999999</v>
      </c>
      <c r="G131" s="63">
        <v>13716.1</v>
      </c>
      <c r="H131" s="63">
        <v>17458.599999999999</v>
      </c>
      <c r="I131" s="63">
        <v>16664.900000000001</v>
      </c>
      <c r="J131" s="63">
        <v>16594.3</v>
      </c>
      <c r="K131" s="103">
        <v>16387.099999999999</v>
      </c>
    </row>
    <row r="132" spans="1:11" s="6" customFormat="1" ht="77.45" customHeight="1" x14ac:dyDescent="0.2">
      <c r="A132" s="15" t="s">
        <v>23</v>
      </c>
      <c r="B132" s="46" t="s">
        <v>226</v>
      </c>
      <c r="C132" s="10" t="s">
        <v>112</v>
      </c>
      <c r="D132" s="5" t="s">
        <v>197</v>
      </c>
      <c r="E132" s="63"/>
      <c r="F132" s="63">
        <v>16229.4</v>
      </c>
      <c r="G132" s="63">
        <v>3833.1</v>
      </c>
      <c r="H132" s="63">
        <v>16229.4</v>
      </c>
      <c r="I132" s="63">
        <v>9905.7999999999993</v>
      </c>
      <c r="J132" s="63"/>
      <c r="K132" s="103"/>
    </row>
    <row r="133" spans="1:11" s="6" customFormat="1" ht="96" customHeight="1" x14ac:dyDescent="0.2">
      <c r="A133" s="15" t="s">
        <v>23</v>
      </c>
      <c r="B133" s="46" t="s">
        <v>209</v>
      </c>
      <c r="C133" s="74" t="s">
        <v>104</v>
      </c>
      <c r="D133" s="51" t="s">
        <v>210</v>
      </c>
      <c r="E133" s="63">
        <v>900</v>
      </c>
      <c r="F133" s="63">
        <v>900</v>
      </c>
      <c r="G133" s="63">
        <v>900</v>
      </c>
      <c r="H133" s="63">
        <v>900</v>
      </c>
      <c r="I133" s="63">
        <v>689</v>
      </c>
      <c r="J133" s="63">
        <v>727.7</v>
      </c>
      <c r="K133" s="103">
        <v>727.7</v>
      </c>
    </row>
    <row r="134" spans="1:11" s="6" customFormat="1" ht="73.900000000000006" customHeight="1" thickBot="1" x14ac:dyDescent="0.25">
      <c r="A134" s="15" t="s">
        <v>23</v>
      </c>
      <c r="B134" s="46" t="s">
        <v>211</v>
      </c>
      <c r="C134" s="10" t="s">
        <v>103</v>
      </c>
      <c r="D134" s="51" t="s">
        <v>210</v>
      </c>
      <c r="E134" s="63">
        <v>78</v>
      </c>
      <c r="F134" s="63">
        <v>183.3</v>
      </c>
      <c r="G134" s="63">
        <v>183.3</v>
      </c>
      <c r="H134" s="63">
        <v>183.3</v>
      </c>
      <c r="I134" s="63">
        <v>61.8</v>
      </c>
      <c r="J134" s="63">
        <v>61.8</v>
      </c>
      <c r="K134" s="103">
        <v>61.8</v>
      </c>
    </row>
    <row r="135" spans="1:11" s="4" customFormat="1" ht="94.5" x14ac:dyDescent="0.2">
      <c r="A135" s="12" t="s">
        <v>23</v>
      </c>
      <c r="B135" s="130" t="s">
        <v>24</v>
      </c>
      <c r="C135" s="13" t="s">
        <v>25</v>
      </c>
      <c r="D135" s="14"/>
      <c r="E135" s="67"/>
      <c r="F135" s="67"/>
      <c r="G135" s="67"/>
      <c r="H135" s="67"/>
      <c r="I135" s="67"/>
      <c r="J135" s="67"/>
      <c r="K135" s="107"/>
    </row>
    <row r="136" spans="1:11" s="4" customFormat="1" ht="70.900000000000006" customHeight="1" thickBot="1" x14ac:dyDescent="0.25">
      <c r="A136" s="16" t="s">
        <v>23</v>
      </c>
      <c r="B136" s="121" t="s">
        <v>26</v>
      </c>
      <c r="C136" s="17" t="s">
        <v>27</v>
      </c>
      <c r="D136" s="18"/>
      <c r="E136" s="75"/>
      <c r="F136" s="75"/>
      <c r="G136" s="75">
        <v>-885.6</v>
      </c>
      <c r="H136" s="75">
        <v>-885.6</v>
      </c>
      <c r="I136" s="75"/>
      <c r="J136" s="75"/>
      <c r="K136" s="104"/>
    </row>
    <row r="137" spans="1:11" ht="16.5" thickBot="1" x14ac:dyDescent="0.3">
      <c r="A137" s="117"/>
      <c r="B137" s="118"/>
      <c r="C137" s="125" t="s">
        <v>28</v>
      </c>
      <c r="D137" s="119"/>
      <c r="E137" s="120">
        <f>SUM(E10:E136)</f>
        <v>1057094.5000000002</v>
      </c>
      <c r="F137" s="120">
        <f>SUM(F10:F136)</f>
        <v>1252908.7000000002</v>
      </c>
      <c r="G137" s="120">
        <f>SUM(G10:G136)</f>
        <v>936172.90000000014</v>
      </c>
      <c r="H137" s="120">
        <f t="shared" ref="H137:K137" si="0">SUM(H10:H136)</f>
        <v>1261807.6000000001</v>
      </c>
      <c r="I137" s="120">
        <f>SUM(I10:I136)</f>
        <v>855882.80000000016</v>
      </c>
      <c r="J137" s="120">
        <f t="shared" si="0"/>
        <v>887678.00000000012</v>
      </c>
      <c r="K137" s="120">
        <f t="shared" si="0"/>
        <v>912035.4</v>
      </c>
    </row>
    <row r="138" spans="1:11" hidden="1" x14ac:dyDescent="0.25"/>
    <row r="139" spans="1:11" hidden="1" x14ac:dyDescent="0.25"/>
    <row r="140" spans="1:11" ht="43.9" hidden="1" customHeight="1" x14ac:dyDescent="0.25"/>
    <row r="141" spans="1:11" ht="15.6" hidden="1" customHeight="1" x14ac:dyDescent="0.25">
      <c r="A141" s="62"/>
      <c r="B141" s="50"/>
    </row>
    <row r="142" spans="1:11" ht="39.75" hidden="1" customHeight="1" x14ac:dyDescent="0.25"/>
    <row r="143" spans="1:11" ht="39.75" customHeight="1" x14ac:dyDescent="0.25"/>
    <row r="144" spans="1:11" ht="15" customHeight="1" x14ac:dyDescent="0.25"/>
    <row r="145" spans="1:8" ht="36" customHeight="1" x14ac:dyDescent="0.25">
      <c r="A145" s="148" t="s">
        <v>287</v>
      </c>
      <c r="B145" s="148"/>
      <c r="C145" s="148"/>
      <c r="D145" s="35"/>
      <c r="E145" s="36"/>
      <c r="F145" s="36"/>
      <c r="G145" s="36"/>
      <c r="H145" s="36" t="s">
        <v>288</v>
      </c>
    </row>
    <row r="146" spans="1:8" ht="30.6" customHeight="1" x14ac:dyDescent="0.25">
      <c r="A146" s="148" t="s">
        <v>289</v>
      </c>
      <c r="B146" s="148"/>
      <c r="C146" s="148"/>
      <c r="D146" s="35"/>
      <c r="E146" s="36"/>
      <c r="F146" s="36"/>
      <c r="G146" s="36"/>
    </row>
  </sheetData>
  <mergeCells count="15">
    <mergeCell ref="A145:C145"/>
    <mergeCell ref="A146:C146"/>
    <mergeCell ref="B4:K4"/>
    <mergeCell ref="B5:K5"/>
    <mergeCell ref="A1:K1"/>
    <mergeCell ref="A2:K2"/>
    <mergeCell ref="A7:A8"/>
    <mergeCell ref="B7:C7"/>
    <mergeCell ref="D7:D8"/>
    <mergeCell ref="E7:E8"/>
    <mergeCell ref="F7:F8"/>
    <mergeCell ref="G7:G8"/>
    <mergeCell ref="H7:H8"/>
    <mergeCell ref="I7:K7"/>
    <mergeCell ref="B3:K3"/>
  </mergeCells>
  <printOptions horizontalCentered="1" verticalCentered="1"/>
  <pageMargins left="0" right="0" top="0" bottom="0" header="0" footer="0"/>
  <pageSetup paperSize="9" scale="55" fitToHeight="0" orientation="landscape" r:id="rId1"/>
  <headerFooter alignWithMargins="0"/>
  <rowBreaks count="2" manualBreakCount="2">
    <brk id="18" max="10" man="1"/>
    <brk id="57" max="10" man="1"/>
  </rowBreaks>
  <colBreaks count="1" manualBreakCount="1">
    <brk id="3" max="1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timergalieva</dc:creator>
  <cp:lastModifiedBy>User</cp:lastModifiedBy>
  <cp:lastPrinted>2023-11-14T09:18:34Z</cp:lastPrinted>
  <dcterms:created xsi:type="dcterms:W3CDTF">2017-10-28T09:12:19Z</dcterms:created>
  <dcterms:modified xsi:type="dcterms:W3CDTF">2023-11-14T09:18:36Z</dcterms:modified>
</cp:coreProperties>
</file>