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345" windowWidth="14805" windowHeight="7770" activeTab="17"/>
  </bookViews>
  <sheets>
    <sheet name="пр1" sheetId="36" r:id="rId1"/>
    <sheet name="пр2" sheetId="8" r:id="rId2"/>
    <sheet name="пр3" sheetId="9" r:id="rId3"/>
    <sheet name="пр4" sheetId="10" r:id="rId4"/>
    <sheet name="пр5" sheetId="11" r:id="rId5"/>
    <sheet name="пр6" sheetId="12" r:id="rId6"/>
    <sheet name="пр7" sheetId="37" r:id="rId7"/>
    <sheet name="пр8" sheetId="38" r:id="rId8"/>
    <sheet name="пр9" sheetId="39" r:id="rId9"/>
    <sheet name="пр10" sheetId="40" r:id="rId10"/>
    <sheet name="пр11" sheetId="41" r:id="rId11"/>
    <sheet name="пр12" sheetId="42" r:id="rId12"/>
    <sheet name="пр13" sheetId="17" r:id="rId13"/>
    <sheet name="пр14" sheetId="18" r:id="rId14"/>
    <sheet name="пр15" sheetId="13" r:id="rId15"/>
    <sheet name="пр16" sheetId="14" r:id="rId16"/>
    <sheet name="пр17" sheetId="15" r:id="rId17"/>
    <sheet name="пр18" sheetId="16" r:id="rId18"/>
  </sheets>
  <definedNames>
    <definedName name="bbi1iepey541b3erm5gspvzrtk" localSheetId="0">#REF!</definedName>
    <definedName name="bbi1iepey541b3erm5gspvzrtk" localSheetId="9">#REF!</definedName>
    <definedName name="bbi1iepey541b3erm5gspvzrtk" localSheetId="10">#REF!</definedName>
    <definedName name="bbi1iepey541b3erm5gspvzrtk" localSheetId="11">#REF!</definedName>
    <definedName name="bbi1iepey541b3erm5gspvzrtk" localSheetId="6">#REF!</definedName>
    <definedName name="bbi1iepey541b3erm5gspvzrtk" localSheetId="7">#REF!</definedName>
    <definedName name="bbi1iepey541b3erm5gspvzrtk" localSheetId="8">#REF!</definedName>
    <definedName name="bbi1iepey541b3erm5gspvzrtk">#REF!</definedName>
    <definedName name="eaho2ejrtdbq5dbiou1fruoidk" localSheetId="0">#REF!</definedName>
    <definedName name="eaho2ejrtdbq5dbiou1fruoidk" localSheetId="9">#REF!</definedName>
    <definedName name="eaho2ejrtdbq5dbiou1fruoidk" localSheetId="10">#REF!</definedName>
    <definedName name="eaho2ejrtdbq5dbiou1fruoidk" localSheetId="11">#REF!</definedName>
    <definedName name="eaho2ejrtdbq5dbiou1fruoidk" localSheetId="6">#REF!</definedName>
    <definedName name="eaho2ejrtdbq5dbiou1fruoidk" localSheetId="7">#REF!</definedName>
    <definedName name="eaho2ejrtdbq5dbiou1fruoidk" localSheetId="8">#REF!</definedName>
    <definedName name="eaho2ejrtdbq5dbiou1fruoidk">#REF!</definedName>
    <definedName name="frupzostrx2engzlq5coj1izgc" localSheetId="0">#REF!</definedName>
    <definedName name="frupzostrx2engzlq5coj1izgc" localSheetId="9">#REF!</definedName>
    <definedName name="frupzostrx2engzlq5coj1izgc" localSheetId="10">#REF!</definedName>
    <definedName name="frupzostrx2engzlq5coj1izgc" localSheetId="11">#REF!</definedName>
    <definedName name="frupzostrx2engzlq5coj1izgc" localSheetId="6">#REF!</definedName>
    <definedName name="frupzostrx2engzlq5coj1izgc" localSheetId="7">#REF!</definedName>
    <definedName name="frupzostrx2engzlq5coj1izgc" localSheetId="8">#REF!</definedName>
    <definedName name="frupzostrx2engzlq5coj1izgc">#REF!</definedName>
    <definedName name="hxw0shfsad1bl0w3rcqndiwdqc" localSheetId="0">#REF!</definedName>
    <definedName name="hxw0shfsad1bl0w3rcqndiwdqc" localSheetId="9">#REF!</definedName>
    <definedName name="hxw0shfsad1bl0w3rcqndiwdqc" localSheetId="10">#REF!</definedName>
    <definedName name="hxw0shfsad1bl0w3rcqndiwdqc" localSheetId="11">#REF!</definedName>
    <definedName name="hxw0shfsad1bl0w3rcqndiwdqc" localSheetId="6">#REF!</definedName>
    <definedName name="hxw0shfsad1bl0w3rcqndiwdqc" localSheetId="7">#REF!</definedName>
    <definedName name="hxw0shfsad1bl0w3rcqndiwdqc" localSheetId="8">#REF!</definedName>
    <definedName name="hxw0shfsad1bl0w3rcqndiwdqc">#REF!</definedName>
    <definedName name="idhebtridp4g55tiidmllpbcck" localSheetId="0">#REF!</definedName>
    <definedName name="idhebtridp4g55tiidmllpbcck" localSheetId="9">#REF!</definedName>
    <definedName name="idhebtridp4g55tiidmllpbcck" localSheetId="10">#REF!</definedName>
    <definedName name="idhebtridp4g55tiidmllpbcck" localSheetId="11">#REF!</definedName>
    <definedName name="idhebtridp4g55tiidmllpbcck" localSheetId="6">#REF!</definedName>
    <definedName name="idhebtridp4g55tiidmllpbcck" localSheetId="7">#REF!</definedName>
    <definedName name="idhebtridp4g55tiidmllpbcck" localSheetId="8">#REF!</definedName>
    <definedName name="idhebtridp4g55tiidmllpbcck">#REF!</definedName>
    <definedName name="ilgrxtqehl5ojfb14epb1v0vpk" localSheetId="0">#REF!</definedName>
    <definedName name="ilgrxtqehl5ojfb14epb1v0vpk" localSheetId="9">#REF!</definedName>
    <definedName name="ilgrxtqehl5ojfb14epb1v0vpk" localSheetId="10">#REF!</definedName>
    <definedName name="ilgrxtqehl5ojfb14epb1v0vpk" localSheetId="11">#REF!</definedName>
    <definedName name="ilgrxtqehl5ojfb14epb1v0vpk" localSheetId="6">#REF!</definedName>
    <definedName name="ilgrxtqehl5ojfb14epb1v0vpk" localSheetId="7">#REF!</definedName>
    <definedName name="ilgrxtqehl5ojfb14epb1v0vpk" localSheetId="8">#REF!</definedName>
    <definedName name="ilgrxtqehl5ojfb14epb1v0vpk">#REF!</definedName>
    <definedName name="iukfigxpatbnff5s3qskal4gtw" localSheetId="0">#REF!</definedName>
    <definedName name="iukfigxpatbnff5s3qskal4gtw" localSheetId="9">#REF!</definedName>
    <definedName name="iukfigxpatbnff5s3qskal4gtw" localSheetId="10">#REF!</definedName>
    <definedName name="iukfigxpatbnff5s3qskal4gtw" localSheetId="11">#REF!</definedName>
    <definedName name="iukfigxpatbnff5s3qskal4gtw" localSheetId="6">#REF!</definedName>
    <definedName name="iukfigxpatbnff5s3qskal4gtw" localSheetId="7">#REF!</definedName>
    <definedName name="iukfigxpatbnff5s3qskal4gtw" localSheetId="8">#REF!</definedName>
    <definedName name="iukfigxpatbnff5s3qskal4gtw">#REF!</definedName>
    <definedName name="jbdrlm0jnl44bjyvb5parwosvs" localSheetId="0">#REF!</definedName>
    <definedName name="jbdrlm0jnl44bjyvb5parwosvs" localSheetId="9">#REF!</definedName>
    <definedName name="jbdrlm0jnl44bjyvb5parwosvs" localSheetId="10">#REF!</definedName>
    <definedName name="jbdrlm0jnl44bjyvb5parwosvs" localSheetId="11">#REF!</definedName>
    <definedName name="jbdrlm0jnl44bjyvb5parwosvs" localSheetId="6">#REF!</definedName>
    <definedName name="jbdrlm0jnl44bjyvb5parwosvs" localSheetId="7">#REF!</definedName>
    <definedName name="jbdrlm0jnl44bjyvb5parwosvs" localSheetId="8">#REF!</definedName>
    <definedName name="jbdrlm0jnl44bjyvb5parwosvs">#REF!</definedName>
    <definedName name="jmacmxvbgdblzh0tvh4m0gadvc" localSheetId="0">#REF!</definedName>
    <definedName name="jmacmxvbgdblzh0tvh4m0gadvc" localSheetId="9">#REF!</definedName>
    <definedName name="jmacmxvbgdblzh0tvh4m0gadvc" localSheetId="10">#REF!</definedName>
    <definedName name="jmacmxvbgdblzh0tvh4m0gadvc" localSheetId="11">#REF!</definedName>
    <definedName name="jmacmxvbgdblzh0tvh4m0gadvc" localSheetId="6">#REF!</definedName>
    <definedName name="jmacmxvbgdblzh0tvh4m0gadvc" localSheetId="7">#REF!</definedName>
    <definedName name="jmacmxvbgdblzh0tvh4m0gadvc" localSheetId="8">#REF!</definedName>
    <definedName name="jmacmxvbgdblzh0tvh4m0gadvc">#REF!</definedName>
    <definedName name="lens0r1dzt0ivfvdjvc15ibd1c" localSheetId="0">#REF!</definedName>
    <definedName name="lens0r1dzt0ivfvdjvc15ibd1c" localSheetId="9">#REF!</definedName>
    <definedName name="lens0r1dzt0ivfvdjvc15ibd1c" localSheetId="10">#REF!</definedName>
    <definedName name="lens0r1dzt0ivfvdjvc15ibd1c" localSheetId="11">#REF!</definedName>
    <definedName name="lens0r1dzt0ivfvdjvc15ibd1c" localSheetId="6">#REF!</definedName>
    <definedName name="lens0r1dzt0ivfvdjvc15ibd1c" localSheetId="7">#REF!</definedName>
    <definedName name="lens0r1dzt0ivfvdjvc15ibd1c" localSheetId="8">#REF!</definedName>
    <definedName name="lens0r1dzt0ivfvdjvc15ibd1c">#REF!</definedName>
    <definedName name="lzvlrjqro14zjenw2ueuj40zww" localSheetId="0">#REF!</definedName>
    <definedName name="lzvlrjqro14zjenw2ueuj40zww" localSheetId="9">#REF!</definedName>
    <definedName name="lzvlrjqro14zjenw2ueuj40zww" localSheetId="10">#REF!</definedName>
    <definedName name="lzvlrjqro14zjenw2ueuj40zww" localSheetId="11">#REF!</definedName>
    <definedName name="lzvlrjqro14zjenw2ueuj40zww" localSheetId="6">#REF!</definedName>
    <definedName name="lzvlrjqro14zjenw2ueuj40zww" localSheetId="7">#REF!</definedName>
    <definedName name="lzvlrjqro14zjenw2ueuj40zww" localSheetId="8">#REF!</definedName>
    <definedName name="lzvlrjqro14zjenw2ueuj40zww">#REF!</definedName>
    <definedName name="miceqmminp2t5fkvq3dcp5azms" localSheetId="0">#REF!</definedName>
    <definedName name="miceqmminp2t5fkvq3dcp5azms" localSheetId="9">#REF!</definedName>
    <definedName name="miceqmminp2t5fkvq3dcp5azms" localSheetId="10">#REF!</definedName>
    <definedName name="miceqmminp2t5fkvq3dcp5azms" localSheetId="11">#REF!</definedName>
    <definedName name="miceqmminp2t5fkvq3dcp5azms" localSheetId="6">#REF!</definedName>
    <definedName name="miceqmminp2t5fkvq3dcp5azms" localSheetId="7">#REF!</definedName>
    <definedName name="miceqmminp2t5fkvq3dcp5azms" localSheetId="8">#REF!</definedName>
    <definedName name="miceqmminp2t5fkvq3dcp5azms">#REF!</definedName>
    <definedName name="muebv3fbrh0nbhfkcvkdiuichg" localSheetId="0">#REF!</definedName>
    <definedName name="muebv3fbrh0nbhfkcvkdiuichg" localSheetId="9">#REF!</definedName>
    <definedName name="muebv3fbrh0nbhfkcvkdiuichg" localSheetId="10">#REF!</definedName>
    <definedName name="muebv3fbrh0nbhfkcvkdiuichg" localSheetId="11">#REF!</definedName>
    <definedName name="muebv3fbrh0nbhfkcvkdiuichg" localSheetId="6">#REF!</definedName>
    <definedName name="muebv3fbrh0nbhfkcvkdiuichg" localSheetId="7">#REF!</definedName>
    <definedName name="muebv3fbrh0nbhfkcvkdiuichg" localSheetId="8">#REF!</definedName>
    <definedName name="muebv3fbrh0nbhfkcvkdiuichg">#REF!</definedName>
    <definedName name="oishsvraxpbc3jz3kk3m5zcwm0" localSheetId="0">#REF!</definedName>
    <definedName name="oishsvraxpbc3jz3kk3m5zcwm0" localSheetId="9">#REF!</definedName>
    <definedName name="oishsvraxpbc3jz3kk3m5zcwm0" localSheetId="10">#REF!</definedName>
    <definedName name="oishsvraxpbc3jz3kk3m5zcwm0" localSheetId="11">#REF!</definedName>
    <definedName name="oishsvraxpbc3jz3kk3m5zcwm0" localSheetId="6">#REF!</definedName>
    <definedName name="oishsvraxpbc3jz3kk3m5zcwm0" localSheetId="7">#REF!</definedName>
    <definedName name="oishsvraxpbc3jz3kk3m5zcwm0" localSheetId="8">#REF!</definedName>
    <definedName name="oishsvraxpbc3jz3kk3m5zcwm0">#REF!</definedName>
    <definedName name="pf4ktio2ct2wb5lic4d0ij22zg" localSheetId="0">#REF!</definedName>
    <definedName name="pf4ktio2ct2wb5lic4d0ij22zg" localSheetId="9">#REF!</definedName>
    <definedName name="pf4ktio2ct2wb5lic4d0ij22zg" localSheetId="10">#REF!</definedName>
    <definedName name="pf4ktio2ct2wb5lic4d0ij22zg" localSheetId="11">#REF!</definedName>
    <definedName name="pf4ktio2ct2wb5lic4d0ij22zg" localSheetId="6">#REF!</definedName>
    <definedName name="pf4ktio2ct2wb5lic4d0ij22zg" localSheetId="7">#REF!</definedName>
    <definedName name="pf4ktio2ct2wb5lic4d0ij22zg" localSheetId="8">#REF!</definedName>
    <definedName name="pf4ktio2ct2wb5lic4d0ij22zg">#REF!</definedName>
    <definedName name="qhgcjeqs4xbh5af0b0knrgslds" localSheetId="0">#REF!</definedName>
    <definedName name="qhgcjeqs4xbh5af0b0knrgslds" localSheetId="9">#REF!</definedName>
    <definedName name="qhgcjeqs4xbh5af0b0knrgslds" localSheetId="10">#REF!</definedName>
    <definedName name="qhgcjeqs4xbh5af0b0knrgslds" localSheetId="11">#REF!</definedName>
    <definedName name="qhgcjeqs4xbh5af0b0knrgslds" localSheetId="6">#REF!</definedName>
    <definedName name="qhgcjeqs4xbh5af0b0knrgslds" localSheetId="7">#REF!</definedName>
    <definedName name="qhgcjeqs4xbh5af0b0knrgslds" localSheetId="8">#REF!</definedName>
    <definedName name="qhgcjeqs4xbh5af0b0knrgslds">#REF!</definedName>
    <definedName name="qm1r2zbyvxaabczgs5nd53xmq4" localSheetId="0">#REF!</definedName>
    <definedName name="qm1r2zbyvxaabczgs5nd53xmq4" localSheetId="9">#REF!</definedName>
    <definedName name="qm1r2zbyvxaabczgs5nd53xmq4" localSheetId="10">#REF!</definedName>
    <definedName name="qm1r2zbyvxaabczgs5nd53xmq4" localSheetId="11">#REF!</definedName>
    <definedName name="qm1r2zbyvxaabczgs5nd53xmq4" localSheetId="6">#REF!</definedName>
    <definedName name="qm1r2zbyvxaabczgs5nd53xmq4" localSheetId="7">#REF!</definedName>
    <definedName name="qm1r2zbyvxaabczgs5nd53xmq4" localSheetId="8">#REF!</definedName>
    <definedName name="qm1r2zbyvxaabczgs5nd53xmq4">#REF!</definedName>
    <definedName name="qunp1nijp1aaxbgswizf0lz200" localSheetId="0">#REF!</definedName>
    <definedName name="qunp1nijp1aaxbgswizf0lz200" localSheetId="9">#REF!</definedName>
    <definedName name="qunp1nijp1aaxbgswizf0lz200" localSheetId="10">#REF!</definedName>
    <definedName name="qunp1nijp1aaxbgswizf0lz200" localSheetId="11">#REF!</definedName>
    <definedName name="qunp1nijp1aaxbgswizf0lz200" localSheetId="6">#REF!</definedName>
    <definedName name="qunp1nijp1aaxbgswizf0lz200" localSheetId="7">#REF!</definedName>
    <definedName name="qunp1nijp1aaxbgswizf0lz200" localSheetId="8">#REF!</definedName>
    <definedName name="qunp1nijp1aaxbgswizf0lz200">#REF!</definedName>
    <definedName name="rcn525ywmx4pde1kn3aevp0dfk" localSheetId="0">#REF!</definedName>
    <definedName name="rcn525ywmx4pde1kn3aevp0dfk" localSheetId="9">#REF!</definedName>
    <definedName name="rcn525ywmx4pde1kn3aevp0dfk" localSheetId="10">#REF!</definedName>
    <definedName name="rcn525ywmx4pde1kn3aevp0dfk" localSheetId="11">#REF!</definedName>
    <definedName name="rcn525ywmx4pde1kn3aevp0dfk" localSheetId="6">#REF!</definedName>
    <definedName name="rcn525ywmx4pde1kn3aevp0dfk" localSheetId="7">#REF!</definedName>
    <definedName name="rcn525ywmx4pde1kn3aevp0dfk" localSheetId="8">#REF!</definedName>
    <definedName name="rcn525ywmx4pde1kn3aevp0dfk">#REF!</definedName>
    <definedName name="swpjxblu3dbu33cqzchc5hkk0w" localSheetId="0">#REF!</definedName>
    <definedName name="swpjxblu3dbu33cqzchc5hkk0w" localSheetId="9">#REF!</definedName>
    <definedName name="swpjxblu3dbu33cqzchc5hkk0w" localSheetId="10">#REF!</definedName>
    <definedName name="swpjxblu3dbu33cqzchc5hkk0w" localSheetId="11">#REF!</definedName>
    <definedName name="swpjxblu3dbu33cqzchc5hkk0w" localSheetId="6">#REF!</definedName>
    <definedName name="swpjxblu3dbu33cqzchc5hkk0w" localSheetId="7">#REF!</definedName>
    <definedName name="swpjxblu3dbu33cqzchc5hkk0w" localSheetId="8">#REF!</definedName>
    <definedName name="swpjxblu3dbu33cqzchc5hkk0w">#REF!</definedName>
    <definedName name="syjdhdk35p4nh3cjfxnviauzls" localSheetId="0">#REF!</definedName>
    <definedName name="syjdhdk35p4nh3cjfxnviauzls" localSheetId="9">#REF!</definedName>
    <definedName name="syjdhdk35p4nh3cjfxnviauzls" localSheetId="10">#REF!</definedName>
    <definedName name="syjdhdk35p4nh3cjfxnviauzls" localSheetId="11">#REF!</definedName>
    <definedName name="syjdhdk35p4nh3cjfxnviauzls" localSheetId="6">#REF!</definedName>
    <definedName name="syjdhdk35p4nh3cjfxnviauzls" localSheetId="7">#REF!</definedName>
    <definedName name="syjdhdk35p4nh3cjfxnviauzls" localSheetId="8">#REF!</definedName>
    <definedName name="syjdhdk35p4nh3cjfxnviauzls">#REF!</definedName>
    <definedName name="t1iocfpqd13el1y2ekxnfpwstw" localSheetId="0">#REF!</definedName>
    <definedName name="t1iocfpqd13el1y2ekxnfpwstw" localSheetId="9">#REF!</definedName>
    <definedName name="t1iocfpqd13el1y2ekxnfpwstw" localSheetId="10">#REF!</definedName>
    <definedName name="t1iocfpqd13el1y2ekxnfpwstw" localSheetId="11">#REF!</definedName>
    <definedName name="t1iocfpqd13el1y2ekxnfpwstw" localSheetId="6">#REF!</definedName>
    <definedName name="t1iocfpqd13el1y2ekxnfpwstw" localSheetId="7">#REF!</definedName>
    <definedName name="t1iocfpqd13el1y2ekxnfpwstw" localSheetId="8">#REF!</definedName>
    <definedName name="t1iocfpqd13el1y2ekxnfpwstw">#REF!</definedName>
    <definedName name="tqwxsrwtrd3p34nrtmvfunozag" localSheetId="0">#REF!</definedName>
    <definedName name="tqwxsrwtrd3p34nrtmvfunozag" localSheetId="9">#REF!</definedName>
    <definedName name="tqwxsrwtrd3p34nrtmvfunozag" localSheetId="10">#REF!</definedName>
    <definedName name="tqwxsrwtrd3p34nrtmvfunozag" localSheetId="11">#REF!</definedName>
    <definedName name="tqwxsrwtrd3p34nrtmvfunozag" localSheetId="6">#REF!</definedName>
    <definedName name="tqwxsrwtrd3p34nrtmvfunozag" localSheetId="7">#REF!</definedName>
    <definedName name="tqwxsrwtrd3p34nrtmvfunozag" localSheetId="8">#REF!</definedName>
    <definedName name="tqwxsrwtrd3p34nrtmvfunozag">#REF!</definedName>
    <definedName name="u1m5vran2x1y11qx5xfu2j4tz4" localSheetId="0">#REF!</definedName>
    <definedName name="u1m5vran2x1y11qx5xfu2j4tz4" localSheetId="9">#REF!</definedName>
    <definedName name="u1m5vran2x1y11qx5xfu2j4tz4" localSheetId="10">#REF!</definedName>
    <definedName name="u1m5vran2x1y11qx5xfu2j4tz4" localSheetId="11">#REF!</definedName>
    <definedName name="u1m5vran2x1y11qx5xfu2j4tz4" localSheetId="6">#REF!</definedName>
    <definedName name="u1m5vran2x1y11qx5xfu2j4tz4" localSheetId="7">#REF!</definedName>
    <definedName name="u1m5vran2x1y11qx5xfu2j4tz4" localSheetId="8">#REF!</definedName>
    <definedName name="u1m5vran2x1y11qx5xfu2j4tz4">#REF!</definedName>
    <definedName name="ua41amkhph5c1h53xxk2wbxxpk" localSheetId="0">#REF!</definedName>
    <definedName name="ua41amkhph5c1h53xxk2wbxxpk" localSheetId="9">#REF!</definedName>
    <definedName name="ua41amkhph5c1h53xxk2wbxxpk" localSheetId="10">#REF!</definedName>
    <definedName name="ua41amkhph5c1h53xxk2wbxxpk" localSheetId="11">#REF!</definedName>
    <definedName name="ua41amkhph5c1h53xxk2wbxxpk" localSheetId="6">#REF!</definedName>
    <definedName name="ua41amkhph5c1h53xxk2wbxxpk" localSheetId="7">#REF!</definedName>
    <definedName name="ua41amkhph5c1h53xxk2wbxxpk" localSheetId="8">#REF!</definedName>
    <definedName name="ua41amkhph5c1h53xxk2wbxxpk">#REF!</definedName>
    <definedName name="vm2ikyzfyl3c3f2vbofwexhk2c" localSheetId="0">#REF!</definedName>
    <definedName name="vm2ikyzfyl3c3f2vbofwexhk2c" localSheetId="9">#REF!</definedName>
    <definedName name="vm2ikyzfyl3c3f2vbofwexhk2c" localSheetId="10">#REF!</definedName>
    <definedName name="vm2ikyzfyl3c3f2vbofwexhk2c" localSheetId="11">#REF!</definedName>
    <definedName name="vm2ikyzfyl3c3f2vbofwexhk2c" localSheetId="6">#REF!</definedName>
    <definedName name="vm2ikyzfyl3c3f2vbofwexhk2c" localSheetId="7">#REF!</definedName>
    <definedName name="vm2ikyzfyl3c3f2vbofwexhk2c" localSheetId="8">#REF!</definedName>
    <definedName name="vm2ikyzfyl3c3f2vbofwexhk2c">#REF!</definedName>
    <definedName name="w1nehiloq13fdfxu13klcaopgw" localSheetId="0">#REF!</definedName>
    <definedName name="w1nehiloq13fdfxu13klcaopgw">#REF!</definedName>
    <definedName name="whvhn4kg25bcn2skpkb3bqydz4" localSheetId="0">#REF!</definedName>
    <definedName name="whvhn4kg25bcn2skpkb3bqydz4" localSheetId="9">#REF!</definedName>
    <definedName name="whvhn4kg25bcn2skpkb3bqydz4" localSheetId="10">#REF!</definedName>
    <definedName name="whvhn4kg25bcn2skpkb3bqydz4" localSheetId="11">#REF!</definedName>
    <definedName name="whvhn4kg25bcn2skpkb3bqydz4" localSheetId="6">#REF!</definedName>
    <definedName name="whvhn4kg25bcn2skpkb3bqydz4" localSheetId="7">#REF!</definedName>
    <definedName name="whvhn4kg25bcn2skpkb3bqydz4" localSheetId="8">#REF!</definedName>
    <definedName name="whvhn4kg25bcn2skpkb3bqydz4">#REF!</definedName>
    <definedName name="wqazcjs4o12a5adpyzuqhb5cko" localSheetId="0">#REF!</definedName>
    <definedName name="wqazcjs4o12a5adpyzuqhb5cko" localSheetId="9">#REF!</definedName>
    <definedName name="wqazcjs4o12a5adpyzuqhb5cko" localSheetId="10">#REF!</definedName>
    <definedName name="wqazcjs4o12a5adpyzuqhb5cko" localSheetId="11">#REF!</definedName>
    <definedName name="wqazcjs4o12a5adpyzuqhb5cko" localSheetId="6">#REF!</definedName>
    <definedName name="wqazcjs4o12a5adpyzuqhb5cko" localSheetId="7">#REF!</definedName>
    <definedName name="wqazcjs4o12a5adpyzuqhb5cko" localSheetId="8">#REF!</definedName>
    <definedName name="wqazcjs4o12a5adpyzuqhb5cko">#REF!</definedName>
    <definedName name="x50bwhcspt2rtgjg0vg0hfk2ns" localSheetId="0">#REF!</definedName>
    <definedName name="x50bwhcspt2rtgjg0vg0hfk2ns" localSheetId="9">#REF!</definedName>
    <definedName name="x50bwhcspt2rtgjg0vg0hfk2ns" localSheetId="10">#REF!</definedName>
    <definedName name="x50bwhcspt2rtgjg0vg0hfk2ns" localSheetId="11">#REF!</definedName>
    <definedName name="x50bwhcspt2rtgjg0vg0hfk2ns" localSheetId="6">#REF!</definedName>
    <definedName name="x50bwhcspt2rtgjg0vg0hfk2ns" localSheetId="7">#REF!</definedName>
    <definedName name="x50bwhcspt2rtgjg0vg0hfk2ns" localSheetId="8">#REF!</definedName>
    <definedName name="x50bwhcspt2rtgjg0vg0hfk2ns">#REF!</definedName>
    <definedName name="xfiudkw3z5aq3govpiyzsxyki0" localSheetId="0">#REF!</definedName>
    <definedName name="xfiudkw3z5aq3govpiyzsxyki0" localSheetId="9">#REF!</definedName>
    <definedName name="xfiudkw3z5aq3govpiyzsxyki0" localSheetId="10">#REF!</definedName>
    <definedName name="xfiudkw3z5aq3govpiyzsxyki0" localSheetId="11">#REF!</definedName>
    <definedName name="xfiudkw3z5aq3govpiyzsxyki0" localSheetId="6">#REF!</definedName>
    <definedName name="xfiudkw3z5aq3govpiyzsxyki0" localSheetId="7">#REF!</definedName>
    <definedName name="xfiudkw3z5aq3govpiyzsxyki0" localSheetId="8">#REF!</definedName>
    <definedName name="xfiudkw3z5aq3govpiyzsxyki0">#REF!</definedName>
    <definedName name="_xlnm.Print_Titles" localSheetId="4">пр5!$9:$9</definedName>
  </definedNames>
  <calcPr calcId="145621"/>
</workbook>
</file>

<file path=xl/calcChain.xml><?xml version="1.0" encoding="utf-8"?>
<calcChain xmlns="http://schemas.openxmlformats.org/spreadsheetml/2006/main">
  <c r="A6" i="41" l="1"/>
  <c r="H4" i="42" l="1"/>
  <c r="A6" i="42"/>
  <c r="E9" i="42"/>
  <c r="F9" i="42"/>
  <c r="G9" i="42"/>
  <c r="H9" i="42"/>
  <c r="I9" i="42"/>
  <c r="J9" i="42"/>
  <c r="E65" i="42"/>
  <c r="H65" i="42"/>
  <c r="E66" i="42"/>
  <c r="H66" i="42"/>
  <c r="E67" i="42"/>
  <c r="H67" i="42"/>
  <c r="E4" i="41"/>
  <c r="E8" i="41"/>
  <c r="F8" i="41"/>
  <c r="G8" i="41"/>
  <c r="E64" i="41"/>
  <c r="E65" i="41"/>
  <c r="E66" i="41"/>
  <c r="G4" i="40"/>
  <c r="A6" i="40"/>
  <c r="D9" i="40"/>
  <c r="E9" i="40"/>
  <c r="F9" i="40"/>
  <c r="G9" i="40"/>
  <c r="H9" i="40"/>
  <c r="I9" i="40"/>
  <c r="D44" i="40"/>
  <c r="G44" i="40"/>
  <c r="D45" i="40"/>
  <c r="G45" i="40"/>
  <c r="D46" i="40"/>
  <c r="G46" i="40"/>
  <c r="D4" i="39"/>
  <c r="A6" i="39"/>
  <c r="D8" i="39"/>
  <c r="E8" i="39"/>
  <c r="F8" i="39"/>
  <c r="D43" i="39"/>
  <c r="D44" i="39"/>
  <c r="D45" i="39"/>
  <c r="J4" i="38"/>
  <c r="A6" i="38"/>
  <c r="G9" i="38"/>
  <c r="H9" i="38"/>
  <c r="I9" i="38"/>
  <c r="J9" i="38"/>
  <c r="K9" i="38"/>
  <c r="L9" i="38"/>
  <c r="G66" i="38"/>
  <c r="J66" i="38"/>
  <c r="G67" i="38"/>
  <c r="J67" i="38"/>
  <c r="G68" i="38"/>
  <c r="J68" i="38"/>
  <c r="G4" i="37"/>
  <c r="A6" i="37"/>
  <c r="G8" i="37"/>
  <c r="H8" i="37"/>
  <c r="I8" i="37"/>
  <c r="G65" i="37"/>
  <c r="G66" i="37"/>
  <c r="G67" i="37"/>
  <c r="J4" i="36" l="1"/>
  <c r="A7" i="36"/>
  <c r="F9" i="36"/>
  <c r="H9" i="36"/>
  <c r="J9" i="36"/>
  <c r="F25" i="36"/>
  <c r="H25" i="36"/>
  <c r="J25" i="36"/>
  <c r="F27" i="36"/>
  <c r="H27" i="36"/>
  <c r="H26" i="36" s="1"/>
  <c r="J27" i="36"/>
  <c r="J26" i="36" s="1"/>
  <c r="F26" i="36" l="1"/>
  <c r="E17" i="18"/>
  <c r="D17" i="18"/>
  <c r="E13" i="18"/>
  <c r="D13" i="18"/>
  <c r="D17" i="17"/>
  <c r="D13" i="17"/>
</calcChain>
</file>

<file path=xl/sharedStrings.xml><?xml version="1.0" encoding="utf-8"?>
<sst xmlns="http://schemas.openxmlformats.org/spreadsheetml/2006/main" count="1953" uniqueCount="466">
  <si>
    <t>Жилищно-коммунальное хозяйство</t>
  </si>
  <si>
    <t>05</t>
  </si>
  <si>
    <t>Приложение № 8</t>
  </si>
  <si>
    <t>Приложение № 9</t>
  </si>
  <si>
    <t>0500</t>
  </si>
  <si>
    <t>Приложение 1- доходы</t>
  </si>
  <si>
    <t>в тыс. руб.</t>
  </si>
  <si>
    <t>Код БКД</t>
  </si>
  <si>
    <t>Наименование</t>
  </si>
  <si>
    <t>БКД
Код</t>
  </si>
  <si>
    <t>ЭД_БКД
Код</t>
  </si>
  <si>
    <t>Программы
Код</t>
  </si>
  <si>
    <t>КОСГУ
Код</t>
  </si>
  <si>
    <t>Код ЭД_БКД</t>
  </si>
  <si>
    <t>Код Программы</t>
  </si>
  <si>
    <t>Код ЭК</t>
  </si>
  <si>
    <t>Узел Кезского района</t>
  </si>
  <si>
    <t>00000000</t>
  </si>
  <si>
    <t>00</t>
  </si>
  <si>
    <t>0000</t>
  </si>
  <si>
    <t>000</t>
  </si>
  <si>
    <t>10000000</t>
  </si>
  <si>
    <t>НАЛОГОВЫЕ И НЕНАЛОГОВЫЕ ДОХОДЫ</t>
  </si>
  <si>
    <t>10100000</t>
  </si>
  <si>
    <t>НАЛОГИ НА ПРИБЫЛЬ, ДОХОДЫ</t>
  </si>
  <si>
    <t>01</t>
  </si>
  <si>
    <t>110</t>
  </si>
  <si>
    <t>10600000</t>
  </si>
  <si>
    <t>НАЛОГИ НА ИМУЩЕСТВО</t>
  </si>
  <si>
    <t>10601030</t>
  </si>
  <si>
    <t>10</t>
  </si>
  <si>
    <t>11100000</t>
  </si>
  <si>
    <t>ДОХОДЫ ОТ ИСПОЛЬЗОВАНИЯ ИМУЩЕСТВА, НАХОДЯЩЕГОСЯ В ГОСУДАРСТВЕННОЙ И МУНИЦИПАЛЬНОЙ СОБСТВЕННОСТИ</t>
  </si>
  <si>
    <t>120</t>
  </si>
  <si>
    <t>20000000</t>
  </si>
  <si>
    <t>БЕЗВОЗМЕЗДНЫЕ ПОСТУПЛЕНИЯ</t>
  </si>
  <si>
    <t>20200000</t>
  </si>
  <si>
    <t>Безвозмездные поступления от других бюджетов бюджетной системы Российской Федерации</t>
  </si>
  <si>
    <t>Дотации бюджетам поселений на выравнивание бюджетной обеспеченности</t>
  </si>
  <si>
    <t>ИТОГО ДОХОДОВ</t>
  </si>
  <si>
    <t>ДЕФИЦИТ</t>
  </si>
  <si>
    <t>БАЛАНС</t>
  </si>
  <si>
    <t>к решению Совета депутатов</t>
  </si>
  <si>
    <t>Название</t>
  </si>
  <si>
    <t>Название
Формируется автоматически</t>
  </si>
  <si>
    <t/>
  </si>
  <si>
    <t>Итого</t>
  </si>
  <si>
    <t>Всего расходов</t>
  </si>
  <si>
    <t>Сумма</t>
  </si>
  <si>
    <t>Целевая статья</t>
  </si>
  <si>
    <t>Вид расходов</t>
  </si>
  <si>
    <t>ВР
Код</t>
  </si>
  <si>
    <t>Код ВР</t>
  </si>
  <si>
    <t>121</t>
  </si>
  <si>
    <t>244</t>
  </si>
  <si>
    <t>852</t>
  </si>
  <si>
    <t>Осуществление первичного воинского учёта на территориях, где отсутствуют военные комиссариаты</t>
  </si>
  <si>
    <t>тыс.руб.</t>
  </si>
  <si>
    <t>Наименование расходов</t>
  </si>
  <si>
    <t xml:space="preserve">                                                 к решению Совета депутатов </t>
  </si>
  <si>
    <t>Код бюджетной классификации</t>
  </si>
  <si>
    <t>Источники внутреннего финансирования дефицитов бюджетов</t>
  </si>
  <si>
    <t>Изменение остатков средств на счетах по учету средств бюджета</t>
  </si>
  <si>
    <t>Увеличение прочих остатков денежных средств бюджета</t>
  </si>
  <si>
    <t>Уменьшение прочих остатков денежных средств бюджетов поселений</t>
  </si>
  <si>
    <t>Иные источники внутреннего финансирования дефицитов бюджетов</t>
  </si>
  <si>
    <t>Привлечение прочих источников внутреннего финансирования дефицита бюджетов поселений</t>
  </si>
  <si>
    <t>Сумма,тыс.руб.</t>
  </si>
  <si>
    <t>Коды бюджетной классификации</t>
  </si>
  <si>
    <t xml:space="preserve">Код бюджетной классификации </t>
  </si>
  <si>
    <t>Наименование налога (сбора)</t>
  </si>
  <si>
    <t>Норматив</t>
  </si>
  <si>
    <t>10102010</t>
  </si>
  <si>
    <t>1 09 00000 00 0000 000</t>
  </si>
  <si>
    <t>ЗАДОЛЖЕННОСТЬ И ПЕРЕРАСЧЕТЫ ПО ОТМЕНЕННЫМ НАЛОГАМ, СБОРАМ И ИНЫМ ОБЯЗАТЕЛЬНЫМ ПЛАТЕЖАМ</t>
  </si>
  <si>
    <t>10900000</t>
  </si>
  <si>
    <t>1 09 04053 10 0000 110</t>
  </si>
  <si>
    <t>Земельный налог (по обязательствам, возникшим до 1 января 2006 года), мобилизуемый на территориях поселений</t>
  </si>
  <si>
    <t>10904050</t>
  </si>
  <si>
    <t>1 11 00000 00 0000 000</t>
  </si>
  <si>
    <t>1 11 02033 10 0000 120</t>
  </si>
  <si>
    <t>Доходы от размещения временно свободных средств бюджетов поселений</t>
  </si>
  <si>
    <t>11103050</t>
  </si>
  <si>
    <t>Проценты, полученные от предоставления бюджетных кредитов внутри страны за счет средств бюджетов поселений</t>
  </si>
  <si>
    <t>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</si>
  <si>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поселений (за исключением земельных участков муниципальных автономных учреждений, а также земельных участков муниципальных унитарных предприятий, в том числе казенных)</t>
  </si>
  <si>
    <t>11105025</t>
  </si>
  <si>
    <t>1 11 05035 10 0000 120</t>
  </si>
  <si>
    <t>1 11 09045 10 0000 120</t>
  </si>
  <si>
    <t>Прочие поступления от использования имущества, находящегося в собственности поселений (за исключением имущества муниципальных автономных учреждений, а также имущества муниципальных унитарных предприятий, в том числе казенных)</t>
  </si>
  <si>
    <t>11109045</t>
  </si>
  <si>
    <t>1 13 00000 00 0000 000</t>
  </si>
  <si>
    <t>ДОХОДЫ ОТ ОКАЗАНИЯ ПЛАТНЫХ УСЛУГ И КОМПЕНСАЦИИ ЗАТРАТ ГОСУДАРСТВА</t>
  </si>
  <si>
    <t>11300000</t>
  </si>
  <si>
    <t>1 13 01995 10 0000 130</t>
  </si>
  <si>
    <t>11303050</t>
  </si>
  <si>
    <t>130</t>
  </si>
  <si>
    <t>Прочие доходы от оказания платных услуг получателями средств бюджетов поселений и компенсации затрат государства бюджетов поселений</t>
  </si>
  <si>
    <t>1 13 02995 10 0000 130</t>
  </si>
  <si>
    <t>Прочие доходы от компенсации затрат бюджетов поселений</t>
  </si>
  <si>
    <t>1 14 00000 00 0000 000</t>
  </si>
  <si>
    <t>ДОХОДЫ ОТ ПРОДАЖИ МАТЕРИАЛЬНЫХ И НЕМАТЕРИАЛЬНЫХ АКТИВОВ</t>
  </si>
  <si>
    <t>11400000</t>
  </si>
  <si>
    <t>Доходы от продажи квартир, находящихся в собственности поселений</t>
  </si>
  <si>
    <t>11401050</t>
  </si>
  <si>
    <t>410</t>
  </si>
  <si>
    <t>1 15 00000 00 0000 000</t>
  </si>
  <si>
    <t>АДМИНИСТРАТИВНЫЕ ПЛАТЕЖИ И СБОРЫ</t>
  </si>
  <si>
    <t>11500000</t>
  </si>
  <si>
    <t>1 15 02050 10 0000 140</t>
  </si>
  <si>
    <t>Платежи, взимаемые организациями поселений за выполнение определенных функций</t>
  </si>
  <si>
    <t>11502050</t>
  </si>
  <si>
    <t>140</t>
  </si>
  <si>
    <t xml:space="preserve">1 16 00000 00 0000 000 </t>
  </si>
  <si>
    <t>11632050</t>
  </si>
  <si>
    <t>Возмещение сумм, израсходованных незаконно или не по целевому назначению, а также доходов, полученных от их использования (в части бюджетов поселений)</t>
  </si>
  <si>
    <t>1 16 90050 10 0000 140</t>
  </si>
  <si>
    <t>Прочие поступления от денежных взысканий (штрафов) и иных сумм в возмещение ущерба,зачисляемые в бюджеты поселений</t>
  </si>
  <si>
    <t>11633050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</si>
  <si>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поселений</t>
  </si>
  <si>
    <t>1 16 23051 10 0000 140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</si>
  <si>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поселений</t>
  </si>
  <si>
    <t>1 16 23052 10 0000 140</t>
  </si>
  <si>
    <t>Доходы от возмещения ущерба при возникновении иных страховых случаев, когда выгодоприобретателями выступают получатели средств бюджетов поселений</t>
  </si>
  <si>
    <t>1 17 00000 00 0000 000</t>
  </si>
  <si>
    <t>ПРОЧИЕ НЕНАЛОГОВЫЕ ДОХОДЫ</t>
  </si>
  <si>
    <t>11700000</t>
  </si>
  <si>
    <t>Возмещение потерь сельскохозяйственного производства, связанных с изъятием сельскохозяйственных угодий, расположенных на территориях поселений (по обязательствам, возникшим до 1 января 2008 года)</t>
  </si>
  <si>
    <t>11702000</t>
  </si>
  <si>
    <t>180</t>
  </si>
  <si>
    <t>1 17 01050 10 0000 180</t>
  </si>
  <si>
    <t>11705050</t>
  </si>
  <si>
    <t>Прочие неналоговые доходы бюджетов поселений</t>
  </si>
  <si>
    <t>1 17 05050 10 0000 180</t>
  </si>
  <si>
    <t>1 19 00000 00 0000 000</t>
  </si>
  <si>
    <t>В ЧАСТИ ВОЗВРАТА ОСТАТКОВ СУБСИДИЙ,СУБВЕНЦИЙ И ИНЫХ МЕЖБЮДЖЕТНЫХ ТРАНСФЕРТОВ,ИМЕЮЩИХ ЦЕЛЕВОЕ НАЗНАЧЕНИЕ ПРОШЛЫХ ЛЕТ</t>
  </si>
  <si>
    <t>1 19 05000 10 0000 151</t>
  </si>
  <si>
    <t>Возврат остатков субсидий,субвенций и иных межбюджетных трансфертов,имеющих целевое назначение прошлых лет,из бюджетов поселений</t>
  </si>
  <si>
    <t>Код администратора</t>
  </si>
  <si>
    <t>1 11 02033 10 0000 120</t>
  </si>
  <si>
    <t>Прочие поступления от использования имущества, находящегося в собственности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</si>
  <si>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1 14 02053 10 0000 410 </t>
  </si>
  <si>
    <t>Прочие поступления от денежных взысканий (штрафов) и иных сумм в возмещение ущерба, зачисляемые в бюджеты поселений</t>
  </si>
  <si>
    <t>Доходы от возмещения  ущерба при возникновении иных страховых случаев,когда выгодоприобретателями выступают получают средств бюджетов поселений</t>
  </si>
  <si>
    <t>Невыясненные поступления, зачисляемые в бюджеты поселений</t>
  </si>
  <si>
    <t>Прочие неналоговые доходы бюджетов поселений (1)</t>
  </si>
  <si>
    <t>Доходы бюджетов поселений от возврата бюджетными учреждениями остатков субсидий прошлых лет</t>
  </si>
  <si>
    <t xml:space="preserve">Доходы бюджетов поселений от возврата иными организациями остатков субсидий прошлых лет </t>
  </si>
  <si>
    <t>Возврат остатков субсидий, субвенций и иных межбюджетных трансфертов, имеющих целевое назначение, прошлых лет из бюджетов поселений</t>
  </si>
  <si>
    <t xml:space="preserve">Дотации бюджетам поселений на поддержку мер по обеспечению сбалансированности бюджетов </t>
  </si>
  <si>
    <t xml:space="preserve">Прочие дотации бюджетам поселений </t>
  </si>
  <si>
    <t>Субвенции  бюджетам поселений на осуществление первичного воинского учёта на территориях, где отсутствуют военные комиссариаты</t>
  </si>
  <si>
    <t xml:space="preserve">Субвенции бюджетам поселений на выполнение передаваемых полномочий субъектов Российской Федерации  </t>
  </si>
  <si>
    <t>Прочие субвенции бюджетам поселений</t>
  </si>
  <si>
    <t>Межбюджетные трансферты, передаваемые бюджетам поселений для компенсации дополнительных расходов, возникших в результате решений, принятых органами власти другого уровня</t>
  </si>
  <si>
    <t>Прочие межбюджетные трансферты, передаваемые бюджетам поселений</t>
  </si>
  <si>
    <t>2 00 00000 00 0000 000</t>
  </si>
  <si>
    <t>Безвозмездные поступления (1)(2), (3), (4)</t>
  </si>
  <si>
    <t>(1) Администрирование поступлений осуществляется по установленному Министерством финансов Российской Федерации, либо финансовым органом муниципального образования коду подвида по виду доходов
(2) Администраторами доходов бюджета поселения по подстатьям,статьям подгруппам группы доходов"2 00 00000 00безвозмездные поступления"являются уполноменные органы местного самоуправления                                                                                                                                                                                                                                                                            (3) Администраторами доходов бюджета поселения по статьям,подстатьям,подгруппам группы доходов"2 00 0000 00-безвозмездные поступления" в части доходов от возврата остатков субсидий,субвенций и иных межбюджетных трансфертов,имеющих целевое назначение ,прошлых лет( вчасти доходов,зачисляемых в бюджет поселения) являются уполномоченные органы местного самоуправления                                                                                                                                                                                                                                                              (4)В части доходов ,зачисляемых в бюджет поселения</t>
  </si>
  <si>
    <t>465</t>
  </si>
  <si>
    <t>Отдел имущественных отношений Администрации  муниципального образования "Кезский район"</t>
  </si>
  <si>
    <t>01 06 01 00 05 0000 630</t>
  </si>
  <si>
    <t>Средства от продажи акций и иных форм участия в капитале, находящихся в собственности муниципальных районов</t>
  </si>
  <si>
    <t>464</t>
  </si>
  <si>
    <t>Управление финансов Администрации муниципального образования "Кезский район"</t>
  </si>
  <si>
    <t>01 02 00 00 05 0000 710</t>
  </si>
  <si>
    <t>Получение кредитов от кредитных организаций бюджетами поселений в валюте Российской Федерации</t>
  </si>
  <si>
    <t>01 02 00 00 05 0000 810</t>
  </si>
  <si>
    <t>Погашение бюджетами поселений кредитов от кредитных организаций в валюте Российской Федерации</t>
  </si>
  <si>
    <t>01 03 00 00 05 0000 710</t>
  </si>
  <si>
    <t>Полученные кредитов от других бюджетов бюджетной системы Российской Федерации бюджетами поселений в валюте Российской Федерации</t>
  </si>
  <si>
    <t>01 03 00 00 05 0000 810</t>
  </si>
  <si>
    <t>Погашение бюджетами поселений кредитов от других бюджетов бюджетной системы Российской Федерации в валюте Российской Федерации</t>
  </si>
  <si>
    <t>01 05 02 01 05 0000 510</t>
  </si>
  <si>
    <t>Увеличение прочих остатков денежных средств бюджетов поселений</t>
  </si>
  <si>
    <t>01 05 02 01 05 0000 610</t>
  </si>
  <si>
    <t>Исполнение государственных гарантий поселений в валюте Российской Федерации в случае, если исполнение гарантом государственных гарантий ведет к возникновению права регрессного требования гаранта к принципалу либо обусловлено уступкой гаранту прав требований бенефициара к принципалу</t>
  </si>
  <si>
    <t>Возврат бюджетных кредитов, предоставленных юридическим лицам из бюджетов поселений в валюте Российской Федерации</t>
  </si>
  <si>
    <t>01 06 06 00 05 0000 710</t>
  </si>
  <si>
    <t>Привлечение прочих источников внутреннего финансирования дефицита поселений районов</t>
  </si>
  <si>
    <t>01 06 06 00 05 0000 810</t>
  </si>
  <si>
    <t>Погашение обязательств за счет прочих источников внутреннего финансирования дефицита бюджетов поселений</t>
  </si>
  <si>
    <t xml:space="preserve">                                       Программа муниципальных гарантий</t>
  </si>
  <si>
    <t>№ п/п</t>
  </si>
  <si>
    <t>Цель гарантирования</t>
  </si>
  <si>
    <t>Наименование принципалов (заемщиков, по обязательствам которых предоставляются муниципальные гарантии Кезского района)</t>
  </si>
  <si>
    <t>Сумма гарантирования</t>
  </si>
  <si>
    <t>Наличие права регрессного требования</t>
  </si>
  <si>
    <t xml:space="preserve">                                    Программа муниципальных гарантий</t>
  </si>
  <si>
    <t xml:space="preserve">                             Программа муниципальных внутренних заимствований</t>
  </si>
  <si>
    <t>Форма муниципального внутреннего заимствования</t>
  </si>
  <si>
    <t xml:space="preserve">привлечение </t>
  </si>
  <si>
    <t xml:space="preserve">погашение </t>
  </si>
  <si>
    <t>Погашение задолженности местного бюджета перед кредитными организациями</t>
  </si>
  <si>
    <t>Погашение задолженности местного бюджета перед вышестоящим бюджетом по бюджетному кредиту</t>
  </si>
  <si>
    <t>Погашение задолженности местного бюджета по муниципальным ценным бумагам</t>
  </si>
  <si>
    <t>Погашение задолженности бюджета муниципального образования по предоставленым муниципальным гарантиям</t>
  </si>
  <si>
    <t>Погашение задолженности бюджета муниципального образования по кредитам кредитным организациям</t>
  </si>
  <si>
    <t>ИТОГО</t>
  </si>
  <si>
    <t>Привлечение денежных средств в виде бюджетных кредитов из вышестоящего бюджета</t>
  </si>
  <si>
    <t>Привлечение денежных средств в виде муниципальных ценных бумаг</t>
  </si>
  <si>
    <t>Привлечение денежных средств в виде кредитов кредитных организаций</t>
  </si>
  <si>
    <t xml:space="preserve">                                                                    Программа муниципальных внутренних заимствований</t>
  </si>
  <si>
    <t>привлечение</t>
  </si>
  <si>
    <t>погашение</t>
  </si>
  <si>
    <t>Приложение №16</t>
  </si>
  <si>
    <t>Непрограммные направления деятельности</t>
  </si>
  <si>
    <t>Аппарат органов местного самоуправления</t>
  </si>
  <si>
    <t>Уплата прочих налогов, сборов</t>
  </si>
  <si>
    <t>Капитальный ремонт, ремонт и содержание автомобильных дорог общего пользования местного значения</t>
  </si>
  <si>
    <t>Формула
Целевая статья</t>
  </si>
  <si>
    <t>(тыс.руб.)</t>
  </si>
  <si>
    <t>Источники образования</t>
  </si>
  <si>
    <t>Всего доходов</t>
  </si>
  <si>
    <t>Расходы</t>
  </si>
  <si>
    <t>Ремонт и содержание автомобильных дорог общего пользования регионального и межмуниципального значения</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</si>
  <si>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</si>
  <si>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Налог на имущество физических лиц, взимаемый по ставкам, применяемым к объектам налогообложения, расположенным в границах сельских поселений</t>
  </si>
  <si>
    <t>10606033</t>
  </si>
  <si>
    <t>Земельный налог с организаций, обладающих земельным участком, расположенным в границах сельских  поселений</t>
  </si>
  <si>
    <t>10606043</t>
  </si>
  <si>
    <t>Земельный налог с физических лиц, обладающих земельным участком, расположенным в границах сельских поселений</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</si>
  <si>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</si>
  <si>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Приложение №2</t>
  </si>
  <si>
    <t xml:space="preserve">                                                                   Приложение №3</t>
  </si>
  <si>
    <t>Приложение № 4</t>
  </si>
  <si>
    <t>Доходы от оказания платных услуг</t>
  </si>
  <si>
    <t>Уменьшение стоимости материальных запасов</t>
  </si>
  <si>
    <t>Суммы принудительного изъятия</t>
  </si>
  <si>
    <t>1 17 02020 10 0000 180</t>
  </si>
  <si>
    <t>1 14 01053 10 0000 440</t>
  </si>
  <si>
    <t xml:space="preserve"> ШТРАФЫ, САНКЦИИ,ВОЗМЕЩЕНИЕ УЩЕРБА</t>
  </si>
  <si>
    <t xml:space="preserve">Прочие неналоговые доходы бюджетов поселений </t>
  </si>
  <si>
    <t>Приложение №5</t>
  </si>
  <si>
    <t>Приложение №6</t>
  </si>
  <si>
    <t>Всего</t>
  </si>
  <si>
    <t>9900000000</t>
  </si>
  <si>
    <t>9900051180</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</si>
  <si>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</si>
  <si>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</si>
  <si>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</si>
  <si>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Глава муниципального образования</t>
  </si>
  <si>
    <t>9900060010</t>
  </si>
  <si>
    <t>9900060030</t>
  </si>
  <si>
    <t>9900062510</t>
  </si>
  <si>
    <t>Освещение автомобильных дорог общего пользования</t>
  </si>
  <si>
    <t>9900062530</t>
  </si>
  <si>
    <t>тыс. руб.</t>
  </si>
  <si>
    <t>Глава</t>
  </si>
  <si>
    <t>Раздел</t>
  </si>
  <si>
    <t>Подраздел</t>
  </si>
  <si>
    <t>Ведомства
Код</t>
  </si>
  <si>
    <t>Формула
Раздел</t>
  </si>
  <si>
    <t>Формула
Подраздел</t>
  </si>
  <si>
    <t>Формула
Целевая программа</t>
  </si>
  <si>
    <t>Код Ведомства</t>
  </si>
  <si>
    <t>Целевая программа</t>
  </si>
  <si>
    <t>Все администраторы</t>
  </si>
  <si>
    <t>Общегосударственные вопросы</t>
  </si>
  <si>
    <t>Функционирование высшего должностного лица субъекта Российской Федерации и муниципального образования</t>
  </si>
  <si>
    <t>02</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</si>
  <si>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</si>
  <si>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</si>
  <si>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Национальная оборона</t>
  </si>
  <si>
    <t>Мобилизационная и вневойсковая подготовка</t>
  </si>
  <si>
    <t>03</t>
  </si>
  <si>
    <t>Национальная экономика</t>
  </si>
  <si>
    <t>09</t>
  </si>
  <si>
    <t>Все</t>
  </si>
  <si>
    <t xml:space="preserve">                     Приложение №15</t>
  </si>
  <si>
    <t xml:space="preserve">                                                                                                       Приложение №17</t>
  </si>
  <si>
    <t>Приложение №18</t>
  </si>
  <si>
    <t>Приложение № 13</t>
  </si>
  <si>
    <t>Приложение № 14</t>
  </si>
  <si>
    <t>Раздел, подраздел</t>
  </si>
  <si>
    <t>ФКР
Код</t>
  </si>
  <si>
    <t>Код ФКР</t>
  </si>
  <si>
    <t>0100</t>
  </si>
  <si>
    <t>0102</t>
  </si>
  <si>
    <t>0104</t>
  </si>
  <si>
    <t>0200</t>
  </si>
  <si>
    <t>0203</t>
  </si>
  <si>
    <t>0400</t>
  </si>
  <si>
    <t>0409</t>
  </si>
  <si>
    <t>446 01 00 00 00 00 0000 000</t>
  </si>
  <si>
    <t>446 01 05 00 00 00 0000 000</t>
  </si>
  <si>
    <t>446 01 05 02 01 10 0000 510</t>
  </si>
  <si>
    <t>446 01 05 02 01 10 0000 610</t>
  </si>
  <si>
    <t>446 01 06 00 00 00 0000 000</t>
  </si>
  <si>
    <t>446 01 06 06 00 10 0000 710</t>
  </si>
  <si>
    <t>20215001</t>
  </si>
  <si>
    <t>20235118</t>
  </si>
  <si>
    <t>20240014</t>
  </si>
  <si>
    <t>1 11 09045 10 0011 120</t>
  </si>
  <si>
    <t>1 11 09045 10 0012 120</t>
  </si>
  <si>
    <t>Прочие поступления от использования имущества, находящегося в собственности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найм)</t>
  </si>
  <si>
    <t>1 13 02995 10 0014 130</t>
  </si>
  <si>
    <t>Прочие доходы от компенсации затрат бюджетов поселений (Возврат дебиторской задолженности прошлых лет)</t>
  </si>
  <si>
    <t>Доходы от реализации иного имущества ,находящегося собственности поселений(за исключением имущества муниципальных бюджетных и автономных учреждений, а также имущества муниципальных унитарных предприятий, в том числе казенных) , в части реализации основных средств по указанному имуществу</t>
  </si>
  <si>
    <t xml:space="preserve">1 14 06013 10 0000 430   </t>
  </si>
  <si>
    <t>Доходы от продажи земельных участков, государственная собственность на которые не разграничена и которые расположены в границах поселений</t>
  </si>
  <si>
    <t>1 16 18050 10 0000 140</t>
  </si>
  <si>
    <t>Денежные взыскания (штрафы) за нарушения бюджетного законодательства (в части поселений)</t>
  </si>
  <si>
    <t>Прочие субсидии поселениям</t>
  </si>
  <si>
    <t>Субсидии на реализации мероприятий муниципальных программ энергосбережения и повышения энергетическиой эффективности</t>
  </si>
  <si>
    <t>Межбюджетные трансферты,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</si>
  <si>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Перечисления из бюджетов поселений (в бюджеты поселений) для осуществления возврата (зачёта)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t>
  </si>
  <si>
    <t>Дотации бюджетам сельских поселений на выравнивание бюджетной обеспеченности</t>
  </si>
  <si>
    <t>Уплата иных платежей</t>
  </si>
  <si>
    <t>853</t>
  </si>
  <si>
    <t>Приложение № 7</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</si>
  <si>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</si>
  <si>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2021 год</t>
  </si>
  <si>
    <t>1 11 05025 10 0000 120</t>
  </si>
  <si>
    <t>1 13 02995 10 0013 130</t>
  </si>
  <si>
    <t>Прочие доходы от компенсации затрат бюджетов сельских поселений</t>
  </si>
  <si>
    <t>116 32000 10 0000 140</t>
  </si>
  <si>
    <t>Денежные взыскания, налагаемые в возмещение ущерба в результате незаконного или нецелевого использования бюджетных средств (в части бюджетов сельских поселений)</t>
  </si>
  <si>
    <t>Субсидии на реализацию мероприятий в области и поддержки и развития коммунального хозяйства, направленных на повышение надежности,устойчивости и экономичности, устойчивости и экономичности жилищно-коммунального хозяйства в Удмуртской Республике</t>
  </si>
  <si>
    <t>01 06 04 01 05 0000 810</t>
  </si>
  <si>
    <t>01 06 05 02 05 0000 640</t>
  </si>
  <si>
    <t>Прочая закупка товаров, работ и услуг</t>
  </si>
  <si>
    <t>Дорожное хозяйство (дорожные фонды)</t>
  </si>
  <si>
    <t>Приложение № 10</t>
  </si>
  <si>
    <t>Средства самообложения граждан, зачисляемые в бюджеты сельских поселений</t>
  </si>
  <si>
    <t>117 14030 10 0000 150</t>
  </si>
  <si>
    <t>2 18  05010 10 0000 150</t>
  </si>
  <si>
    <t xml:space="preserve">2 18 05030 10 0000 150               </t>
  </si>
  <si>
    <t>2 19 60010 10 0000 150</t>
  </si>
  <si>
    <t>2 02 15001 10 0000 150</t>
  </si>
  <si>
    <t>2 02 15002 10 0000 150</t>
  </si>
  <si>
    <t>2 02 19999 10 0000 150</t>
  </si>
  <si>
    <t>2 02 29999 10 0101 150</t>
  </si>
  <si>
    <t>2 02 29999 10 0103 150</t>
  </si>
  <si>
    <t>202 29999 10 0107 150</t>
  </si>
  <si>
    <t>2 02 35118 10 0000 150</t>
  </si>
  <si>
    <t xml:space="preserve">2 02 30024 10 0201 150 </t>
  </si>
  <si>
    <t>2 02 39999 10 0000 150</t>
  </si>
  <si>
    <t>2 02 45160 10 0000 150</t>
  </si>
  <si>
    <t>2 02 40014 10 0000 150</t>
  </si>
  <si>
    <t>2 02 49999 10 0000 150</t>
  </si>
  <si>
    <t>2 08 05000 10 0000 150</t>
  </si>
  <si>
    <t>Невыясненные поступления, зачисляемые в бюджеты сельских поселений</t>
  </si>
  <si>
    <t>1 17 14030 10 0000 150</t>
  </si>
  <si>
    <t>Средства самообложения граждан, зачисляемые в бюджеы сельских поселений</t>
  </si>
  <si>
    <t>150</t>
  </si>
  <si>
    <t>2 02 25555 10 0000 150</t>
  </si>
  <si>
    <t>Субсидии бюджетам поселений наподдержку государственных программ субъектов Российской Федерации и муниципальных программ формирования современной городской среды</t>
  </si>
  <si>
    <t>2 02 25567 10 0000 150</t>
  </si>
  <si>
    <t>Субсидии на грантовую поддержку местных инициатив граждан, прооживающих в сельской местности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</si>
  <si>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</si>
  <si>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Субвенции бюджетам сельских поселений на 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</si>
  <si>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</si>
  <si>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Обеспечение пожарной безопасности</t>
  </si>
  <si>
    <t>9900061910</t>
  </si>
  <si>
    <t>Благоустройство</t>
  </si>
  <si>
    <t>Организация ритуальных услуг и содержание мест зарохонения</t>
  </si>
  <si>
    <t>9900062320</t>
  </si>
  <si>
    <t>Организация сбора и вывоза твердых бытовых отходов</t>
  </si>
  <si>
    <t>9900062340</t>
  </si>
  <si>
    <t>Расходы за счет доходов от предпринимательской и иной приносящей доход деятельности</t>
  </si>
  <si>
    <t>0300</t>
  </si>
  <si>
    <t>0310</t>
  </si>
  <si>
    <t>0503</t>
  </si>
  <si>
    <t>2022 год</t>
  </si>
  <si>
    <t>Сумма на 2022 год</t>
  </si>
  <si>
    <t>1 17 05050 10 0300 180</t>
  </si>
  <si>
    <t>Прочие налоговые доходы бюджетов сельских поселений, добровольные пожертвования физических лиц- населения(жителей) на реализацию проекта развития общественной инфраструктуры, основанного на местной инициативе.</t>
  </si>
  <si>
    <t>1 17 05050 10 0400 180</t>
  </si>
  <si>
    <t>Прочие налоговые доходы бюджетов сельских поселений, добровольные пожертвования юридических лиц- индивидуальных  предпринимателей, крестьянских (фермерских) хозяйств на реализацию проекта развития общественной инфраструктуры, основанного на местной инициативе.</t>
  </si>
  <si>
    <t>2 02 29999 10 0104 150</t>
  </si>
  <si>
    <t>Субсидии на реализацию проектов развития общественной инфраструктуры , основанных на местных инициативах.</t>
  </si>
  <si>
    <t>2 02 29999 10 0116 150</t>
  </si>
  <si>
    <t>Субсидии на решение вопросов местного значения, осуществляемые с участием средств самообложения граждан.</t>
  </si>
  <si>
    <t xml:space="preserve">Вариант: Кезский 2021;
Таблица: Наименования доходов;
Наименования
</t>
  </si>
  <si>
    <t>Вариант=Кезский 2021;
Табл=Наименования доходов;
Наименования;</t>
  </si>
  <si>
    <t>2023 год</t>
  </si>
  <si>
    <t>9900062350</t>
  </si>
  <si>
    <t>08</t>
  </si>
  <si>
    <t>Мероприятия по содержанию памятников, обелисков, памятных знаков</t>
  </si>
  <si>
    <t>Другие вопросы в области культуры, кинематографии</t>
  </si>
  <si>
    <t>Культура и кинематография</t>
  </si>
  <si>
    <t>"реализация мер по противопожарной защите объектов экономики,населенных пунктов"</t>
  </si>
  <si>
    <t>9900062720</t>
  </si>
  <si>
    <t>13</t>
  </si>
  <si>
    <t>Расходы на информатизация органов местного самоуправления</t>
  </si>
  <si>
    <t>9900060140</t>
  </si>
  <si>
    <t>Расходы на содержание муниципального имущества</t>
  </si>
  <si>
    <t>Другие общегосударственные вопросы</t>
  </si>
  <si>
    <t>0804</t>
  </si>
  <si>
    <t>0800</t>
  </si>
  <si>
    <t>0113</t>
  </si>
  <si>
    <t>Межбюджетные трансферты ,передаваемые бюджетам селсьских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</si>
  <si>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плановый период 2022 и 2023 годов</t>
  </si>
  <si>
    <t>Вариант: Кезский 2021;
Таблица: Прогноз 2023 (ПС);
Данные
МО=1300507
ВР=000
ЦС=00000
Ведомства=000
ФКР=0000
Балансировка бюджета=20
Узлы=05</t>
  </si>
  <si>
    <t>Вариант: Кезский 2021;
Таблица: Прогноз 2023 (ПС);
Данные
МО=1300507
ВР=000
ЦС=00000
Ведомства=000
ФКР=0000
Балансировка бюджета=10
Узлы=05</t>
  </si>
  <si>
    <t>Вариант: Кезский 2021;
Таблица: Прогноз 2022 (ПС);
Данные
МО=1300507
ВР=000
ЦС=00000
Ведомства=000
ФКР=0000
Балансировка бюджета=20
Узлы=05</t>
  </si>
  <si>
    <t>Вариант: Кезский 2021;
Таблица: Прогноз 2022 (ПС);
Данные
МО=1300507
ВР=000
ЦС=00000
Ведомства=000
ФКР=0000
Балансировка бюджета=10
Узлы=05</t>
  </si>
  <si>
    <t>Мысовское</t>
  </si>
  <si>
    <t>Вариант=Кезский 2021;
Табл=Прогноз 2023 (ПС);
МО=1300507;
ВР=000;
ЦС=00000;
Ведомства=000;
ФКР=0000;
Балансировка бюджета=20;
Узлы=05;
Муниципальные программы=00000;</t>
  </si>
  <si>
    <t>Вариант=Кезский 2021;
Табл=Прогноз 2023 (ПС);
МО=1300507;
ВР=000;
ЦС=00000;
Ведомства=000;
ФКР=0000;
Балансировка бюджета=10;
Узлы=05;
Муниципальные программы=00000;</t>
  </si>
  <si>
    <t>Вариант=Кезский 2021;
Табл=Прогноз 2022 (ПС);
МО=1300507;
ВР=000;
ЦС=00000;
Ведомства=000;
ФКР=0000;
Балансировка бюджета=20;
Узлы=05;
Муниципальные программы=00000;</t>
  </si>
  <si>
    <t>Вариант=Кезский 2021;
Табл=Прогноз 2022 (ПС);
МО=1300507;
ВР=000;
ЦС=00000;
Ведомства=000;
ФКР=0000;
Балансировка бюджета=10;
Узлы=05;
Муниципальные программы=00000;</t>
  </si>
  <si>
    <t>Вариант=Кезский 2021;
Табл=Проект 2021 (ПС);
МО=1300507;
ВР=000;
ЦС=00000;
Ведомства=000;
ФКР=0000;
Балансировка бюджета=20;
Узлы=05;
Муниципальные программы=00000;</t>
  </si>
  <si>
    <t>Вариант=Кезский 2021;
Табл=Проект 2021 (ПС);
МО=1300507;
ВР=000;
ЦС=00000;
Ведомства=000;
ФКР=0000;
Балансировка бюджета=10;
Узлы=05;
Муниципальные программы=00000;</t>
  </si>
  <si>
    <t xml:space="preserve">                                 муниципального образования "Мысовское"</t>
  </si>
  <si>
    <t>Источники финансирования дефицита бюджета муниципального образования "Мысовское" на 2021 год</t>
  </si>
  <si>
    <t xml:space="preserve">                         муниципального образования "Мысовское"</t>
  </si>
  <si>
    <t>Источники финансирования дефицита бюджета муниципального образования "Мысовское" на 2022-2023 годы</t>
  </si>
  <si>
    <t xml:space="preserve">                                                                         муниципального образования "Мысовское"</t>
  </si>
  <si>
    <t xml:space="preserve">Нормативы распределения доходов в бюджет муниципального образования "Мысовское" </t>
  </si>
  <si>
    <t>муниципального образования "Мысовское"</t>
  </si>
  <si>
    <t>Перечень главных администраторов доходов бюджета муниципального образования          " Мысовское "</t>
  </si>
  <si>
    <t xml:space="preserve">Наименование главного администратора доходов бюджета МО "Мысовское " - органа местного самоуправления  </t>
  </si>
  <si>
    <t>Перечень главных администраторов источников финансирования дефицита бюджета муниципального образования "Мысовское"</t>
  </si>
  <si>
    <t>Наименование главного администратора источников финансирования дефицита бюджета муниципального образования "Мысовское"</t>
  </si>
  <si>
    <t>447</t>
  </si>
  <si>
    <t>247</t>
  </si>
  <si>
    <t>Закупка энергетических ресурсов</t>
  </si>
  <si>
    <t>Администрация муниципального образования «Мысовское»</t>
  </si>
  <si>
    <t>Вариант: Кезский 2021;
Таблица: Проект 2021 (ПС);
Данные
%Узел Кезского района*Мысовское</t>
  </si>
  <si>
    <t>Вариант=Кезский 2021;
Табл=Проект 2021 (ПС);
МО=1300507;
БКД=00000000;
КОСГУ=000;
Программы=0000;
ЭД_БКД=00;
Балансировка бюджета=22;
Узлы=05;</t>
  </si>
  <si>
    <t>Вариант=Кезский 2021;
Табл=Проект 2021 (ПС);
МО=1300507;
БКД=00000000;
КОСГУ=000;
Программы=0000;
ЭД_БКД=00;
Балансировка бюджета=20;
Узлы=05;</t>
  </si>
  <si>
    <t>Вариант=Кезский 2021;
Табл=Проект 2021 (ПС);
МО=1300507;
БКД=00000000;
КОСГУ=000;
Программы=0000;
ЭД_БКД=00;
Балансировка бюджета=21;
Узлы=05;</t>
  </si>
  <si>
    <t>Вариант: Кезский 2021;
Таблица: Прогноз 2023 (ПС);
Данные
МО=1300507
БКД=00000000
КОСГУ=000
Программы=0000
ЭД_БКД=00
Узлы=05</t>
  </si>
  <si>
    <t>Вариант: Кезский 2021;
Таблица: Прогноз 2022 (ПС);
Данные
%Узел Кезского района*Мысовское</t>
  </si>
  <si>
    <t>Вариант=Кезский 2021;
Табл=Прогноз 2023 (ПС);
МО=1300507;
БКД=00000000;
КОСГУ=000;
Программы=0000;
ЭД_БКД=00;
Балансировка бюджета=22;
Узлы=05;</t>
  </si>
  <si>
    <t>Вариант=Кезский 2021;
Табл=Прогноз 2023 (ПС);
МО=1300507;
БКД=00000000;
КОСГУ=000;
Программы=0000;
ЭД_БКД=00;
Балансировка бюджета=20;
Узлы=05;</t>
  </si>
  <si>
    <t>Вариант=Кезский 2021;
Табл=Прогноз 2023 (ПС);
МО=1300507;
БКД=00000000;
КОСГУ=000;
Программы=0000;
ЭД_БКД=00;
Балансировка бюджета=21;
Узлы=05;</t>
  </si>
  <si>
    <t>Вариант=Кезский 2021;
Табл=Прогноз 2022 (ПС);
МО=1300507;
БКД=00000000;
КОСГУ=000;
Программы=0000;
ЭД_БКД=00;
Балансировка бюджета=22;
Узлы=05;</t>
  </si>
  <si>
    <t>Вариант=Кезский 2021;
Табл=Прогноз 2022 (ПС);
МО=1300507;
БКД=00000000;
КОСГУ=000;
Программы=0000;
ЭД_БКД=00;
Балансировка бюджета=20;
Узлы=05;</t>
  </si>
  <si>
    <t>Вариант=Кезский 2021;
Табл=Прогноз 2022 (ПС);
МО=1300507;
БКД=00000000;
КОСГУ=000;
Программы=0000;
ЭД_БКД=00;
Балансировка бюджета=21;
Узлы=05;</t>
  </si>
  <si>
    <t>Вариант=Кезский 2021;
Табл=Проект 2021 (ПС);
МО=1300507;
БКД=00000000;
КОСГУ=000;
Программы=0000;
ЭД_БКД=00;
Ведомства=000;
ФКР=0000;
Балансировка бюджета=22;
Узлы=05;</t>
  </si>
  <si>
    <t>Вариант=Кезский 2021;
Табл=Проект 2021 (ПС);
МО=1300507;
БКД=00000000;
КОСГУ=000;
Программы=0000;
ЭД_БКД=00;
Ведомства=000;
ФКР=0000;
Балансировка бюджета=20;
Узлы=05;</t>
  </si>
  <si>
    <t>Вариант=Кезский 2021;
Табл=Проект 2021 (ПС);
МО=1300507;
БКД=00000000;
КОСГУ=000;
Программы=0000;
ЭД_БКД=00;
Ведомства=000;
ФКР=0000;
Балансировка бюджета=21;
Узлы=05;</t>
  </si>
  <si>
    <t>Вариант: Кезский 2021;
Таблица: Прогноз 2023 (ПС);
Данные
МО=1300507
БКД=00000000
КОСГУ=000
Программы=0000
ЭД_БКД=00
Ведомства=000
Узлы=05</t>
  </si>
  <si>
    <t>Вариант=Кезский 2021;
Табл=Прогноз 2023 (ПС);
МО=1300507;
БКД=00000000;
КОСГУ=000;
Программы=0000;
ЭД_БКД=00;
Ведомства=000;
ФКР=0000;
Балансировка бюджета=22;
Узлы=05;</t>
  </si>
  <si>
    <t>Вариант=Кезский 2021;
Табл=Прогноз 2023 (ПС);
МО=1300507;
БКД=00000000;
КОСГУ=000;
Программы=0000;
ЭД_БКД=00;
Ведомства=000;
ФКР=0000;
Балансировка бюджета=20;
Узлы=05;</t>
  </si>
  <si>
    <t>Вариант=Кезский 2021;
Табл=Прогноз 2023 (ПС);
МО=1300507;
БКД=00000000;
КОСГУ=000;
Программы=0000;
ЭД_БКД=00;
Ведомства=000;
ФКР=0000;
Балансировка бюджета=21;
Узлы=05;</t>
  </si>
  <si>
    <t>Вариант=Кезский 2021;
Табл=Прогноз 2022 (ПС);
МО=1300507;
БКД=00000000;
КОСГУ=000;
Программы=0000;
ЭД_БКД=00;
Ведомства=000;
ФКР=0000;
Балансировка бюджета=22;
Узлы=05;</t>
  </si>
  <si>
    <t>Вариант=Кезский 2021;
Табл=Прогноз 2022 (ПС);
МО=1300507;
БКД=00000000;
КОСГУ=000;
Программы=0000;
ЭД_БКД=00;
Ведомства=000;
ФКР=0000;
Балансировка бюджета=20;
Узлы=05;</t>
  </si>
  <si>
    <t>Вариант=Кезский 2021;
Табл=Прогноз 2022 (ПС);
МО=1300507;
БКД=00000000;
КОСГУ=000;
Программы=0000;
ЭД_БКД=00;
Ведомства=000;
ФКР=0000;
Балансировка бюджета=21;
Узлы=05;</t>
  </si>
  <si>
    <t>Вариант=Кезский 2021;
Табл=Проект 2021 (ПС);
МО=1300507;
БКД=00000000;
КОСГУ=000;
Программы=0000;
ЭД_БКД=00;
Ведомства=000;
Балансировка бюджета=22;
Узлы=05;</t>
  </si>
  <si>
    <t>Вариант=Кезский 2021;
Табл=Проект 2021 (ПС);
МО=1300507;
БКД=00000000;
КОСГУ=000;
Программы=0000;
ЭД_БКД=00;
Ведомства=000;
Балансировка бюджета=20;
Узлы=05;</t>
  </si>
  <si>
    <t>Вариант=Кезский 2021;
Табл=Проект 2021 (ПС);
МО=1300507;
БКД=00000000;
КОСГУ=000;
Программы=0000;
ЭД_БКД=00;
Ведомства=000;
Балансировка бюджета=21;
Узлы=05;</t>
  </si>
  <si>
    <t>Вариант=Кезский 2021;
Табл=Прогноз 2023 (ПС);
МО=1300507;
БКД=00000000;
КОСГУ=000;
Программы=0000;
ЭД_БКД=00;
Ведомства=000;
Балансировка бюджета=22;
Узлы=05;</t>
  </si>
  <si>
    <t>Вариант=Кезский 2021;
Табл=Прогноз 2023 (ПС);
МО=1300507;
БКД=00000000;
КОСГУ=000;
Программы=0000;
ЭД_БКД=00;
Ведомства=000;
Балансировка бюджета=20;
Узлы=05;</t>
  </si>
  <si>
    <t>Вариант=Кезский 2021;
Табл=Прогноз 2023 (ПС);
МО=1300507;
БКД=00000000;
КОСГУ=000;
Программы=0000;
ЭД_БКД=00;
Ведомства=000;
Балансировка бюджета=21;
Узлы=05;</t>
  </si>
  <si>
    <t>Вариант=Кезский 2021;
Табл=Прогноз 2022 (ПС);
МО=1300507;
БКД=00000000;
КОСГУ=000;
Программы=0000;
ЭД_БКД=00;
Ведомства=000;
Балансировка бюджета=22;
Узлы=05;</t>
  </si>
  <si>
    <t>Вариант=Кезский 2021;
Табл=Прогноз 2022 (ПС);
МО=1300507;
БКД=00000000;
КОСГУ=000;
Программы=0000;
ЭД_БКД=00;
Ведомства=000;
Балансировка бюджета=20;
Узлы=05;</t>
  </si>
  <si>
    <t>Вариант=Кезский 2021;
Табл=Прогноз 2022 (ПС);
МО=1300507;
БКД=00000000;
КОСГУ=000;
Программы=0000;
ЭД_БКД=00;
Ведомства=000;
Балансировка бюджета=21;
Узлы=05;</t>
  </si>
  <si>
    <t>Объем бюджетных ассигнований дорожного фонда муниципального образования "Мысовское" на 2021 год</t>
  </si>
  <si>
    <t>Объем бюджетных ассигнований дорожного фонда муниципального образования "Мысовское" на плановый период 2022 и 2023 годов</t>
  </si>
  <si>
    <t>Сумма на 2023 год</t>
  </si>
  <si>
    <t xml:space="preserve">      муниципального образования "Мысовское"</t>
  </si>
  <si>
    <t xml:space="preserve">                       муниципального образования "Мысовское" на 2021 год</t>
  </si>
  <si>
    <t>Иные условия предоставления муниципальных гарантий МО "Мысовское"</t>
  </si>
  <si>
    <t xml:space="preserve">                             муниципального образования "Мысовское" </t>
  </si>
  <si>
    <t xml:space="preserve">                               муниципального образования "Мысовское" на  2021 год</t>
  </si>
  <si>
    <t xml:space="preserve">                                                                            муниципального образования "Мысовское"</t>
  </si>
  <si>
    <t xml:space="preserve">                                                                               на плановый период 2022 и 2023 годов</t>
  </si>
  <si>
    <t>Администрация муниципального образования " Мысовское»</t>
  </si>
  <si>
    <t>Приложение №12</t>
  </si>
  <si>
    <t>Приложение № 11</t>
  </si>
  <si>
    <t>к  решению Совета депутатов</t>
  </si>
  <si>
    <t>от 22 декабря 2020 года №179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</si>
</sst>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3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name val="Times New Roman"/>
      <family val="1"/>
      <charset val="204"/>
    </font>
    <font>
      <sz val="9"/>
      <name val="Times New Roman"/>
      <family val="1"/>
      <charset val="204"/>
    </font>
    <font>
      <b/>
      <sz val="13"/>
      <name val="Times New Roman"/>
      <family val="1"/>
      <charset val="204"/>
    </font>
    <font>
      <b/>
      <sz val="12"/>
      <name val="Times New Roman"/>
      <family val="1"/>
      <charset val="204"/>
    </font>
    <font>
      <i/>
      <sz val="8"/>
      <name val="Times New Roman"/>
      <family val="1"/>
      <charset val="204"/>
    </font>
    <font>
      <sz val="8"/>
      <name val="Times New Roman"/>
      <family val="1"/>
      <charset val="204"/>
    </font>
    <font>
      <b/>
      <sz val="10"/>
      <name val="Times New Roman"/>
      <family val="1"/>
      <charset val="204"/>
    </font>
    <font>
      <b/>
      <sz val="11"/>
      <name val="Times New Roman"/>
      <family val="1"/>
      <charset val="204"/>
    </font>
    <font>
      <sz val="10"/>
      <name val="Times New Roman"/>
      <family val="1"/>
      <charset val="204"/>
    </font>
    <font>
      <b/>
      <sz val="7"/>
      <name val="Times New Roman"/>
      <family val="1"/>
      <charset val="204"/>
    </font>
    <font>
      <b/>
      <sz val="9"/>
      <name val="Times New Roman"/>
      <family val="1"/>
      <charset val="204"/>
    </font>
    <font>
      <b/>
      <sz val="8"/>
      <name val="Times New Roman"/>
      <family val="1"/>
      <charset val="204"/>
    </font>
    <font>
      <sz val="12"/>
      <name val="Times New Roman"/>
      <family val="1"/>
      <charset val="204"/>
    </font>
    <font>
      <sz val="10"/>
      <name val="Arial Cyr"/>
      <charset val="204"/>
    </font>
    <font>
      <sz val="9"/>
      <color indexed="8"/>
      <name val="Times New Roman"/>
      <family val="1"/>
      <charset val="204"/>
    </font>
    <font>
      <b/>
      <sz val="12"/>
      <color indexed="8"/>
      <name val="Times New Roman"/>
      <family val="1"/>
      <charset val="204"/>
    </font>
    <font>
      <b/>
      <sz val="9"/>
      <color indexed="8"/>
      <name val="Times New Roman"/>
      <family val="1"/>
      <charset val="204"/>
    </font>
    <font>
      <sz val="11"/>
      <color indexed="8"/>
      <name val="Times New Roman"/>
      <family val="1"/>
      <charset val="204"/>
    </font>
    <font>
      <b/>
      <sz val="10"/>
      <color indexed="8"/>
      <name val="Times New Roman"/>
      <family val="1"/>
      <charset val="204"/>
    </font>
    <font>
      <i/>
      <sz val="10"/>
      <name val="Times New Roman"/>
      <family val="1"/>
      <charset val="204"/>
    </font>
    <font>
      <b/>
      <sz val="11"/>
      <color indexed="8"/>
      <name val="Calibri"/>
      <family val="2"/>
      <charset val="204"/>
    </font>
    <font>
      <sz val="8"/>
      <name val="Calibri"/>
      <family val="2"/>
    </font>
    <font>
      <sz val="11"/>
      <color theme="1"/>
      <name val="Calibri"/>
      <family val="2"/>
      <charset val="204"/>
      <scheme val="minor"/>
    </font>
    <font>
      <sz val="11"/>
      <color theme="1"/>
      <name val="Calibri"/>
      <family val="2"/>
      <scheme val="minor"/>
    </font>
    <font>
      <sz val="10"/>
      <name val="Times New Roman"/>
      <family val="1"/>
      <charset val="204"/>
    </font>
    <font>
      <sz val="10"/>
      <name val="Times New Roman"/>
      <charset val="204"/>
    </font>
    <font>
      <sz val="11"/>
      <name val="Times New Roman"/>
      <charset val="204"/>
    </font>
    <font>
      <sz val="9"/>
      <name val="Times New Roman"/>
      <charset val="204"/>
    </font>
    <font>
      <sz val="11"/>
      <color theme="1"/>
      <name val="Times New Roman"/>
      <family val="1"/>
      <charset val="204"/>
    </font>
  </fonts>
  <fills count="3">
    <fill>
      <patternFill patternType="none"/>
    </fill>
    <fill>
      <patternFill patternType="gray125"/>
    </fill>
    <fill>
      <patternFill patternType="solid">
        <fgColor indexed="9"/>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bottom style="thin">
        <color indexed="64"/>
      </bottom>
      <diagonal/>
    </border>
  </borders>
  <cellStyleXfs count="11">
    <xf numFmtId="0" fontId="0" fillId="0" borderId="0"/>
    <xf numFmtId="0" fontId="26" fillId="0" borderId="0"/>
    <xf numFmtId="0" fontId="26" fillId="0" borderId="0"/>
    <xf numFmtId="0" fontId="17" fillId="0" borderId="0"/>
    <xf numFmtId="0" fontId="17" fillId="0" borderId="0"/>
    <xf numFmtId="0" fontId="27" fillId="0" borderId="0"/>
    <xf numFmtId="0" fontId="28" fillId="0" borderId="0"/>
    <xf numFmtId="0" fontId="3" fillId="0" borderId="0"/>
    <xf numFmtId="0" fontId="29" fillId="0" borderId="0"/>
    <xf numFmtId="0" fontId="2" fillId="0" borderId="0"/>
    <xf numFmtId="0" fontId="1" fillId="0" borderId="0"/>
  </cellStyleXfs>
  <cellXfs count="268">
    <xf numFmtId="0" fontId="0" fillId="0" borderId="0" xfId="0"/>
    <xf numFmtId="0" fontId="10" fillId="0" borderId="0" xfId="0" applyFont="1"/>
    <xf numFmtId="49" fontId="13" fillId="0" borderId="0" xfId="0" quotePrefix="1" applyNumberFormat="1" applyFont="1" applyAlignment="1">
      <alignment wrapText="1"/>
    </xf>
    <xf numFmtId="0" fontId="4" fillId="0" borderId="0" xfId="0" applyFont="1" applyBorder="1" applyAlignment="1">
      <alignment horizontal="right"/>
    </xf>
    <xf numFmtId="0" fontId="13" fillId="0" borderId="0" xfId="0" quotePrefix="1" applyFont="1" applyAlignment="1">
      <alignment wrapText="1"/>
    </xf>
    <xf numFmtId="0" fontId="13" fillId="0" borderId="0" xfId="0" applyFont="1" applyAlignment="1">
      <alignment wrapText="1"/>
    </xf>
    <xf numFmtId="49" fontId="16" fillId="0" borderId="1" xfId="0" applyNumberFormat="1" applyFont="1" applyFill="1" applyBorder="1" applyAlignment="1">
      <alignment horizontal="center" vertical="center" wrapText="1"/>
    </xf>
    <xf numFmtId="164" fontId="16" fillId="0" borderId="1" xfId="0" applyNumberFormat="1" applyFont="1" applyFill="1" applyBorder="1" applyAlignment="1">
      <alignment horizontal="center" vertical="center" wrapText="1"/>
    </xf>
    <xf numFmtId="49" fontId="11" fillId="0" borderId="1" xfId="0" applyNumberFormat="1" applyFont="1" applyFill="1" applyBorder="1"/>
    <xf numFmtId="164" fontId="11" fillId="0" borderId="1" xfId="0" applyNumberFormat="1" applyFont="1" applyFill="1" applyBorder="1" applyAlignment="1">
      <alignment wrapText="1"/>
    </xf>
    <xf numFmtId="0" fontId="11" fillId="0" borderId="1" xfId="0" applyFont="1" applyFill="1" applyBorder="1"/>
    <xf numFmtId="49" fontId="11" fillId="0" borderId="0" xfId="0" applyNumberFormat="1" applyFont="1"/>
    <xf numFmtId="0" fontId="11" fillId="0" borderId="0" xfId="0" applyFont="1"/>
    <xf numFmtId="49" fontId="11" fillId="0" borderId="1" xfId="0" applyNumberFormat="1" applyFont="1" applyBorder="1"/>
    <xf numFmtId="164" fontId="11" fillId="0" borderId="1" xfId="0" applyNumberFormat="1" applyFont="1" applyBorder="1" applyAlignment="1">
      <alignment wrapText="1"/>
    </xf>
    <xf numFmtId="0" fontId="11" fillId="0" borderId="1" xfId="0" applyFont="1" applyBorder="1"/>
    <xf numFmtId="0" fontId="20" fillId="0" borderId="2" xfId="4" applyFont="1" applyBorder="1" applyAlignment="1">
      <alignment horizontal="center" vertical="top" wrapText="1"/>
    </xf>
    <xf numFmtId="0" fontId="20" fillId="0" borderId="3" xfId="4" applyFont="1" applyBorder="1" applyAlignment="1">
      <alignment horizontal="center" vertical="top" wrapText="1"/>
    </xf>
    <xf numFmtId="49" fontId="16" fillId="0" borderId="0" xfId="0" applyNumberFormat="1" applyFont="1" applyProtection="1">
      <protection locked="0"/>
    </xf>
    <xf numFmtId="0" fontId="16" fillId="0" borderId="0" xfId="0" applyFont="1" applyProtection="1">
      <protection locked="0"/>
    </xf>
    <xf numFmtId="49" fontId="12" fillId="0" borderId="0" xfId="0" applyNumberFormat="1" applyFont="1" applyProtection="1">
      <protection locked="0"/>
    </xf>
    <xf numFmtId="0" fontId="12" fillId="0" borderId="0" xfId="0" applyFont="1" applyProtection="1">
      <protection locked="0"/>
    </xf>
    <xf numFmtId="0" fontId="16" fillId="0" borderId="0" xfId="0" applyFont="1" applyBorder="1" applyProtection="1">
      <protection locked="0"/>
    </xf>
    <xf numFmtId="0" fontId="7" fillId="0" borderId="0" xfId="0" applyFont="1" applyFill="1" applyBorder="1" applyAlignment="1" applyProtection="1">
      <alignment horizontal="center"/>
      <protection locked="0"/>
    </xf>
    <xf numFmtId="0" fontId="16" fillId="0" borderId="0" xfId="0" applyFont="1" applyFill="1" applyBorder="1" applyAlignment="1" applyProtection="1">
      <protection locked="0"/>
    </xf>
    <xf numFmtId="0" fontId="21" fillId="0" borderId="0" xfId="0" applyFont="1"/>
    <xf numFmtId="0" fontId="21" fillId="0" borderId="0" xfId="0" applyFont="1" applyAlignment="1">
      <alignment horizontal="right"/>
    </xf>
    <xf numFmtId="0" fontId="21" fillId="0" borderId="0" xfId="0" applyFont="1" applyAlignment="1"/>
    <xf numFmtId="0" fontId="21" fillId="0" borderId="1" xfId="0" applyFont="1" applyBorder="1"/>
    <xf numFmtId="0" fontId="12" fillId="0" borderId="5" xfId="0" applyFont="1" applyBorder="1" applyAlignment="1">
      <alignment wrapText="1"/>
    </xf>
    <xf numFmtId="0" fontId="21" fillId="0" borderId="1" xfId="0" applyFont="1" applyBorder="1" applyAlignment="1">
      <alignment wrapText="1"/>
    </xf>
    <xf numFmtId="0" fontId="10" fillId="0" borderId="1" xfId="0" applyFont="1" applyBorder="1" applyAlignment="1">
      <alignment wrapText="1"/>
    </xf>
    <xf numFmtId="0" fontId="10" fillId="0" borderId="1" xfId="0" applyFont="1" applyBorder="1"/>
    <xf numFmtId="0" fontId="21" fillId="0" borderId="1" xfId="0" applyFont="1" applyBorder="1" applyAlignment="1">
      <alignment horizontal="center" wrapText="1"/>
    </xf>
    <xf numFmtId="0" fontId="21" fillId="0" borderId="1" xfId="0" applyFont="1" applyBorder="1" applyAlignment="1">
      <alignment horizontal="center" vertical="center" wrapText="1"/>
    </xf>
    <xf numFmtId="0" fontId="21" fillId="0" borderId="0" xfId="0" applyFont="1" applyFill="1"/>
    <xf numFmtId="49" fontId="21" fillId="0" borderId="0" xfId="0" applyNumberFormat="1" applyFont="1"/>
    <xf numFmtId="0" fontId="12" fillId="0" borderId="0" xfId="0" applyFont="1" applyAlignment="1" applyProtection="1">
      <alignment horizontal="right"/>
      <protection locked="0"/>
    </xf>
    <xf numFmtId="0" fontId="12" fillId="0" borderId="0" xfId="0" applyFont="1" applyAlignment="1">
      <alignment horizontal="right" wrapText="1"/>
    </xf>
    <xf numFmtId="49" fontId="12" fillId="0" borderId="6" xfId="0" applyNumberFormat="1" applyFont="1" applyBorder="1" applyProtection="1">
      <protection locked="0"/>
    </xf>
    <xf numFmtId="0" fontId="12" fillId="0" borderId="6" xfId="0" applyFont="1" applyBorder="1" applyProtection="1">
      <protection locked="0"/>
    </xf>
    <xf numFmtId="49" fontId="10" fillId="0" borderId="1" xfId="0" applyNumberFormat="1" applyFont="1" applyFill="1" applyBorder="1" applyAlignment="1" applyProtection="1">
      <alignment horizontal="center" vertical="center" wrapText="1"/>
      <protection locked="0"/>
    </xf>
    <xf numFmtId="0" fontId="10" fillId="0" borderId="1" xfId="0" applyFont="1" applyFill="1" applyBorder="1" applyAlignment="1" applyProtection="1">
      <alignment horizontal="center" wrapText="1"/>
      <protection locked="0"/>
    </xf>
    <xf numFmtId="49" fontId="12" fillId="0" borderId="1" xfId="0" applyNumberFormat="1"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wrapText="1"/>
      <protection locked="0"/>
    </xf>
    <xf numFmtId="0" fontId="12" fillId="0" borderId="1" xfId="0" applyFont="1" applyFill="1" applyBorder="1" applyAlignment="1" applyProtection="1">
      <alignment horizontal="left" wrapText="1"/>
      <protection locked="0"/>
    </xf>
    <xf numFmtId="0" fontId="12" fillId="0" borderId="1" xfId="0" applyFont="1" applyFill="1" applyBorder="1" applyAlignment="1" applyProtection="1">
      <alignment wrapText="1"/>
      <protection locked="0"/>
    </xf>
    <xf numFmtId="49" fontId="21" fillId="0" borderId="0" xfId="0" applyNumberFormat="1" applyFont="1" applyFill="1"/>
    <xf numFmtId="0" fontId="21" fillId="0" borderId="0" xfId="0" applyNumberFormat="1" applyFont="1" applyFill="1"/>
    <xf numFmtId="0" fontId="21" fillId="0" borderId="0" xfId="0" applyNumberFormat="1" applyFont="1"/>
    <xf numFmtId="164" fontId="21" fillId="0" borderId="0" xfId="0" applyNumberFormat="1" applyFont="1" applyFill="1"/>
    <xf numFmtId="49" fontId="21" fillId="0" borderId="1" xfId="0" applyNumberFormat="1" applyFont="1" applyFill="1" applyBorder="1"/>
    <xf numFmtId="164" fontId="21" fillId="0" borderId="1" xfId="0" applyNumberFormat="1" applyFont="1" applyFill="1" applyBorder="1" applyAlignment="1">
      <alignment wrapText="1"/>
    </xf>
    <xf numFmtId="0" fontId="21" fillId="0" borderId="1" xfId="0" applyFont="1" applyFill="1" applyBorder="1"/>
    <xf numFmtId="49" fontId="21" fillId="0" borderId="1" xfId="0" applyNumberFormat="1" applyFont="1" applyBorder="1"/>
    <xf numFmtId="164" fontId="21" fillId="0" borderId="1" xfId="0" applyNumberFormat="1" applyFont="1" applyBorder="1" applyAlignment="1">
      <alignment wrapText="1"/>
    </xf>
    <xf numFmtId="164" fontId="21" fillId="0" borderId="0" xfId="0" applyNumberFormat="1" applyFont="1"/>
    <xf numFmtId="0" fontId="12" fillId="0" borderId="1" xfId="0" applyFont="1" applyBorder="1"/>
    <xf numFmtId="0" fontId="21" fillId="0" borderId="7" xfId="0" applyFont="1" applyBorder="1" applyAlignment="1"/>
    <xf numFmtId="0" fontId="21" fillId="0" borderId="8" xfId="0" applyFont="1" applyBorder="1" applyAlignment="1"/>
    <xf numFmtId="0" fontId="12" fillId="0" borderId="8" xfId="0" applyFont="1" applyBorder="1"/>
    <xf numFmtId="0" fontId="11" fillId="0" borderId="0" xfId="0" applyFont="1" applyAlignment="1">
      <alignment horizontal="center"/>
    </xf>
    <xf numFmtId="0" fontId="0" fillId="0" borderId="0" xfId="0" applyAlignment="1">
      <alignment horizontal="right"/>
    </xf>
    <xf numFmtId="0" fontId="24" fillId="0" borderId="0" xfId="0" applyFont="1" applyAlignment="1">
      <alignment horizontal="center" vertical="center" wrapText="1"/>
    </xf>
    <xf numFmtId="0" fontId="24" fillId="0" borderId="1" xfId="0" applyFont="1" applyBorder="1" applyAlignment="1">
      <alignment horizontal="center" vertical="center" wrapText="1"/>
    </xf>
    <xf numFmtId="0" fontId="24" fillId="0" borderId="1" xfId="0" applyFont="1" applyBorder="1" applyAlignment="1">
      <alignment horizontal="center" vertical="center"/>
    </xf>
    <xf numFmtId="0" fontId="0" fillId="0" borderId="1" xfId="0" applyBorder="1"/>
    <xf numFmtId="0" fontId="0" fillId="0" borderId="1" xfId="0" applyBorder="1" applyAlignment="1">
      <alignment wrapText="1"/>
    </xf>
    <xf numFmtId="0" fontId="24" fillId="0" borderId="1" xfId="0" applyFont="1" applyBorder="1"/>
    <xf numFmtId="0" fontId="12" fillId="0" borderId="1" xfId="0" applyFont="1" applyFill="1" applyBorder="1" applyAlignment="1">
      <alignment horizontal="center" vertical="center" wrapText="1"/>
    </xf>
    <xf numFmtId="0" fontId="4" fillId="0" borderId="11" xfId="0" applyFont="1" applyBorder="1" applyAlignment="1">
      <alignment shrinkToFit="1"/>
    </xf>
    <xf numFmtId="0" fontId="18" fillId="0" borderId="0" xfId="4" applyFont="1" applyBorder="1" applyAlignment="1">
      <alignment horizontal="right" vertical="top" wrapText="1"/>
    </xf>
    <xf numFmtId="0" fontId="18" fillId="0" borderId="1" xfId="4" applyFont="1" applyBorder="1" applyAlignment="1">
      <alignment horizontal="center" vertical="top" wrapText="1"/>
    </xf>
    <xf numFmtId="0" fontId="18" fillId="0" borderId="18" xfId="4" applyFont="1" applyBorder="1" applyAlignment="1">
      <alignment horizontal="center" vertical="top" wrapText="1"/>
    </xf>
    <xf numFmtId="0" fontId="27" fillId="0" borderId="0" xfId="5"/>
    <xf numFmtId="0" fontId="21" fillId="0" borderId="0" xfId="5" applyNumberFormat="1" applyFont="1" applyFill="1" applyAlignment="1">
      <alignment horizontal="right"/>
    </xf>
    <xf numFmtId="0" fontId="4" fillId="0" borderId="0" xfId="5" applyFont="1" applyBorder="1" applyAlignment="1">
      <alignment horizontal="right"/>
    </xf>
    <xf numFmtId="0" fontId="20" fillId="0" borderId="20" xfId="4" applyFont="1" applyBorder="1" applyAlignment="1">
      <alignment horizontal="center" vertical="top" wrapText="1"/>
    </xf>
    <xf numFmtId="0" fontId="12" fillId="0" borderId="24" xfId="4" applyFont="1" applyBorder="1" applyAlignment="1">
      <alignment horizontal="center" vertical="center"/>
    </xf>
    <xf numFmtId="0" fontId="5" fillId="0" borderId="24" xfId="4" applyFont="1" applyBorder="1" applyAlignment="1">
      <alignment vertical="top" wrapText="1"/>
    </xf>
    <xf numFmtId="0" fontId="12" fillId="0" borderId="24" xfId="4" applyFont="1" applyBorder="1" applyAlignment="1">
      <alignment vertical="top"/>
    </xf>
    <xf numFmtId="0" fontId="12" fillId="0" borderId="25" xfId="4" applyFont="1" applyBorder="1" applyAlignment="1">
      <alignment vertical="top"/>
    </xf>
    <xf numFmtId="0" fontId="18" fillId="0" borderId="27" xfId="4" applyFont="1" applyBorder="1" applyAlignment="1">
      <alignment horizontal="center" vertical="top" wrapText="1"/>
    </xf>
    <xf numFmtId="0" fontId="18" fillId="0" borderId="13" xfId="4" applyFont="1" applyBorder="1" applyAlignment="1">
      <alignment horizontal="center" vertical="top" wrapText="1"/>
    </xf>
    <xf numFmtId="0" fontId="18" fillId="0" borderId="13" xfId="4" applyFont="1" applyBorder="1" applyAlignment="1">
      <alignment horizontal="center" vertical="top" wrapText="1"/>
    </xf>
    <xf numFmtId="49" fontId="4" fillId="0" borderId="1" xfId="0" applyNumberFormat="1" applyFont="1" applyFill="1" applyBorder="1"/>
    <xf numFmtId="164" fontId="4" fillId="0" borderId="1" xfId="0" applyNumberFormat="1" applyFont="1" applyFill="1" applyBorder="1" applyAlignment="1">
      <alignment wrapText="1"/>
    </xf>
    <xf numFmtId="0" fontId="4" fillId="0" borderId="1" xfId="0" applyFont="1" applyFill="1" applyBorder="1"/>
    <xf numFmtId="0" fontId="18" fillId="0" borderId="13" xfId="4" applyFont="1" applyBorder="1" applyAlignment="1">
      <alignment horizontal="center" vertical="top" wrapText="1"/>
    </xf>
    <xf numFmtId="0" fontId="29" fillId="0" borderId="0" xfId="8"/>
    <xf numFmtId="0" fontId="29" fillId="0" borderId="0" xfId="8" applyFill="1"/>
    <xf numFmtId="49" fontId="29" fillId="0" borderId="0" xfId="8" applyNumberFormat="1"/>
    <xf numFmtId="0" fontId="7" fillId="0" borderId="11" xfId="8" applyFont="1" applyFill="1" applyBorder="1" applyAlignment="1">
      <alignment shrinkToFit="1"/>
    </xf>
    <xf numFmtId="0" fontId="7" fillId="0" borderId="11" xfId="8" applyFont="1" applyBorder="1" applyAlignment="1">
      <alignment shrinkToFit="1"/>
    </xf>
    <xf numFmtId="0" fontId="7" fillId="0" borderId="11" xfId="8" applyFont="1" applyBorder="1"/>
    <xf numFmtId="0" fontId="4" fillId="0" borderId="11" xfId="8" applyNumberFormat="1" applyFont="1" applyBorder="1" applyAlignment="1">
      <alignment shrinkToFit="1"/>
    </xf>
    <xf numFmtId="0" fontId="4" fillId="0" borderId="11" xfId="8" applyNumberFormat="1" applyFont="1" applyBorder="1" applyAlignment="1">
      <alignment wrapText="1"/>
    </xf>
    <xf numFmtId="49" fontId="4" fillId="0" borderId="11" xfId="8" applyNumberFormat="1" applyFont="1" applyBorder="1"/>
    <xf numFmtId="0" fontId="10" fillId="0" borderId="0" xfId="8" applyFont="1"/>
    <xf numFmtId="0" fontId="10" fillId="0" borderId="0" xfId="8" applyFont="1" applyFill="1"/>
    <xf numFmtId="0" fontId="11" fillId="0" borderId="11" xfId="8" applyNumberFormat="1" applyFont="1" applyBorder="1" applyAlignment="1">
      <alignment shrinkToFit="1"/>
    </xf>
    <xf numFmtId="0" fontId="11" fillId="0" borderId="11" xfId="8" applyNumberFormat="1" applyFont="1" applyBorder="1" applyAlignment="1">
      <alignment wrapText="1"/>
    </xf>
    <xf numFmtId="49" fontId="11" fillId="0" borderId="11" xfId="8" applyNumberFormat="1" applyFont="1" applyBorder="1"/>
    <xf numFmtId="49" fontId="11" fillId="0" borderId="11" xfId="8" applyNumberFormat="1" applyFont="1" applyBorder="1" applyAlignment="1">
      <alignment shrinkToFit="1"/>
    </xf>
    <xf numFmtId="49" fontId="11" fillId="0" borderId="12" xfId="8" applyNumberFormat="1" applyFont="1" applyBorder="1" applyAlignment="1">
      <alignment shrinkToFit="1"/>
    </xf>
    <xf numFmtId="0" fontId="29" fillId="0" borderId="0" xfId="8" quotePrefix="1" applyFill="1" applyAlignment="1">
      <alignment wrapText="1"/>
    </xf>
    <xf numFmtId="0" fontId="10" fillId="0" borderId="0" xfId="8" quotePrefix="1" applyFont="1" applyFill="1" applyAlignment="1">
      <alignment wrapText="1"/>
    </xf>
    <xf numFmtId="0" fontId="10" fillId="0" borderId="0" xfId="8" quotePrefix="1" applyFont="1" applyAlignment="1">
      <alignment wrapText="1"/>
    </xf>
    <xf numFmtId="49" fontId="10" fillId="0" borderId="0" xfId="8" quotePrefix="1" applyNumberFormat="1" applyFont="1" applyAlignment="1">
      <alignment wrapText="1"/>
    </xf>
    <xf numFmtId="0" fontId="23" fillId="0" borderId="0" xfId="8" quotePrefix="1" applyFont="1" applyFill="1" applyAlignment="1">
      <alignment wrapText="1"/>
    </xf>
    <xf numFmtId="0" fontId="23" fillId="0" borderId="0" xfId="8" quotePrefix="1" applyFont="1" applyAlignment="1">
      <alignment wrapText="1"/>
    </xf>
    <xf numFmtId="49" fontId="23" fillId="0" borderId="0" xfId="8" quotePrefix="1" applyNumberFormat="1" applyFont="1" applyAlignment="1">
      <alignment wrapText="1"/>
    </xf>
    <xf numFmtId="0" fontId="7" fillId="0" borderId="1" xfId="8" applyFont="1" applyFill="1" applyBorder="1" applyAlignment="1">
      <alignment horizontal="center" vertical="center"/>
    </xf>
    <xf numFmtId="0" fontId="7" fillId="0" borderId="1" xfId="8" applyFont="1" applyBorder="1" applyAlignment="1">
      <alignment horizontal="center" vertical="center" wrapText="1"/>
    </xf>
    <xf numFmtId="0" fontId="7" fillId="0" borderId="1" xfId="8" applyFont="1" applyBorder="1" applyAlignment="1">
      <alignment horizontal="center" vertical="center"/>
    </xf>
    <xf numFmtId="0" fontId="29" fillId="0" borderId="0" xfId="8" applyAlignment="1">
      <alignment horizontal="right"/>
    </xf>
    <xf numFmtId="0" fontId="29" fillId="0" borderId="0" xfId="8" applyFill="1" applyAlignment="1">
      <alignment horizontal="right"/>
    </xf>
    <xf numFmtId="0" fontId="30" fillId="0" borderId="0" xfId="8" applyFont="1" applyBorder="1" applyAlignment="1">
      <alignment horizontal="right"/>
    </xf>
    <xf numFmtId="0" fontId="30" fillId="0" borderId="0" xfId="8" applyFont="1" applyFill="1" applyBorder="1" applyAlignment="1">
      <alignment horizontal="right"/>
    </xf>
    <xf numFmtId="0" fontId="31" fillId="0" borderId="0" xfId="8" applyFont="1" applyBorder="1" applyAlignment="1">
      <alignment wrapText="1"/>
    </xf>
    <xf numFmtId="49" fontId="30" fillId="0" borderId="0" xfId="8" applyNumberFormat="1" applyFont="1" applyBorder="1"/>
    <xf numFmtId="0" fontId="32" fillId="0" borderId="0" xfId="10" applyFont="1"/>
    <xf numFmtId="0" fontId="32" fillId="0" borderId="0" xfId="10" applyFont="1" applyFill="1"/>
    <xf numFmtId="49" fontId="32" fillId="0" borderId="0" xfId="10" applyNumberFormat="1" applyFont="1" applyAlignment="1">
      <alignment horizontal="center"/>
    </xf>
    <xf numFmtId="49" fontId="32" fillId="0" borderId="0" xfId="10" applyNumberFormat="1" applyFont="1"/>
    <xf numFmtId="0" fontId="11" fillId="0" borderId="11" xfId="10" applyFont="1" applyFill="1" applyBorder="1" applyAlignment="1">
      <alignment shrinkToFit="1"/>
    </xf>
    <xf numFmtId="0" fontId="11" fillId="0" borderId="11" xfId="10" applyFont="1" applyBorder="1" applyAlignment="1">
      <alignment shrinkToFit="1"/>
    </xf>
    <xf numFmtId="0" fontId="4" fillId="0" borderId="0" xfId="10" applyFont="1" applyAlignment="1">
      <alignment wrapText="1"/>
    </xf>
    <xf numFmtId="0" fontId="12" fillId="0" borderId="11" xfId="10" quotePrefix="1" applyFont="1" applyFill="1" applyBorder="1" applyAlignment="1">
      <alignment shrinkToFit="1"/>
    </xf>
    <xf numFmtId="49" fontId="12" fillId="0" borderId="11" xfId="10" quotePrefix="1" applyNumberFormat="1" applyFont="1" applyBorder="1" applyAlignment="1">
      <alignment horizontal="center" wrapText="1"/>
    </xf>
    <xf numFmtId="49" fontId="5" fillId="0" borderId="11" xfId="10" quotePrefix="1" applyNumberFormat="1" applyFont="1" applyBorder="1" applyAlignment="1">
      <alignment wrapText="1"/>
    </xf>
    <xf numFmtId="0" fontId="11" fillId="0" borderId="0" xfId="10" applyFont="1" applyAlignment="1">
      <alignment wrapText="1"/>
    </xf>
    <xf numFmtId="0" fontId="10" fillId="0" borderId="11" xfId="10" quotePrefix="1" applyFont="1" applyFill="1" applyBorder="1" applyAlignment="1">
      <alignment shrinkToFit="1"/>
    </xf>
    <xf numFmtId="49" fontId="10" fillId="0" borderId="11" xfId="10" quotePrefix="1" applyNumberFormat="1" applyFont="1" applyBorder="1" applyAlignment="1">
      <alignment horizontal="center" wrapText="1"/>
    </xf>
    <xf numFmtId="49" fontId="14" fillId="0" borderId="11" xfId="10" quotePrefix="1" applyNumberFormat="1" applyFont="1" applyBorder="1" applyAlignment="1">
      <alignment wrapText="1"/>
    </xf>
    <xf numFmtId="0" fontId="10" fillId="0" borderId="0" xfId="10" quotePrefix="1" applyFont="1" applyFill="1" applyAlignment="1">
      <alignment wrapText="1"/>
    </xf>
    <xf numFmtId="0" fontId="10" fillId="0" borderId="0" xfId="10" quotePrefix="1" applyFont="1" applyAlignment="1">
      <alignment wrapText="1"/>
    </xf>
    <xf numFmtId="49" fontId="11" fillId="0" borderId="0" xfId="10" quotePrefix="1" applyNumberFormat="1" applyFont="1" applyAlignment="1">
      <alignment horizontal="center" wrapText="1"/>
    </xf>
    <xf numFmtId="49" fontId="11" fillId="0" borderId="0" xfId="10" quotePrefix="1" applyNumberFormat="1" applyFont="1" applyAlignment="1">
      <alignment wrapText="1"/>
    </xf>
    <xf numFmtId="0" fontId="8" fillId="0" borderId="0" xfId="10" applyFont="1" applyAlignment="1">
      <alignment wrapText="1"/>
    </xf>
    <xf numFmtId="0" fontId="8" fillId="0" borderId="0" xfId="10" quotePrefix="1" applyFont="1" applyFill="1" applyAlignment="1">
      <alignment horizontal="center" wrapText="1"/>
    </xf>
    <xf numFmtId="49" fontId="8" fillId="0" borderId="0" xfId="10" quotePrefix="1" applyNumberFormat="1" applyFont="1" applyAlignment="1">
      <alignment horizontal="center" wrapText="1"/>
    </xf>
    <xf numFmtId="49" fontId="8" fillId="0" borderId="0" xfId="10" quotePrefix="1" applyNumberFormat="1" applyFont="1" applyAlignment="1">
      <alignment wrapText="1"/>
    </xf>
    <xf numFmtId="0" fontId="12" fillId="0" borderId="1" xfId="10" applyFont="1" applyFill="1" applyBorder="1" applyAlignment="1">
      <alignment horizontal="center" vertical="center" wrapText="1"/>
    </xf>
    <xf numFmtId="49" fontId="12" fillId="0" borderId="1" xfId="10" applyNumberFormat="1" applyFont="1" applyBorder="1" applyAlignment="1">
      <alignment horizontal="center" vertical="center" textRotation="90" wrapText="1"/>
    </xf>
    <xf numFmtId="49" fontId="12" fillId="0" borderId="1" xfId="10" applyNumberFormat="1" applyFont="1" applyBorder="1" applyAlignment="1">
      <alignment horizontal="center" vertical="center" wrapText="1"/>
    </xf>
    <xf numFmtId="0" fontId="12" fillId="0" borderId="1" xfId="10" applyFont="1" applyBorder="1" applyAlignment="1">
      <alignment horizontal="center" vertical="center" textRotation="90" wrapText="1"/>
    </xf>
    <xf numFmtId="0" fontId="32" fillId="0" borderId="0" xfId="10" applyFont="1" applyFill="1" applyAlignment="1">
      <alignment horizontal="right"/>
    </xf>
    <xf numFmtId="49" fontId="32" fillId="0" borderId="0" xfId="10" applyNumberFormat="1" applyFont="1" applyFill="1" applyAlignment="1">
      <alignment horizontal="center"/>
    </xf>
    <xf numFmtId="0" fontId="6" fillId="0" borderId="0" xfId="10" applyNumberFormat="1" applyFont="1" applyAlignment="1">
      <alignment vertical="center" wrapText="1"/>
    </xf>
    <xf numFmtId="0" fontId="4" fillId="0" borderId="0" xfId="10" applyFont="1" applyAlignment="1">
      <alignment horizontal="right"/>
    </xf>
    <xf numFmtId="0" fontId="4" fillId="0" borderId="0" xfId="10" applyNumberFormat="1" applyFont="1" applyAlignment="1">
      <alignment horizontal="right"/>
    </xf>
    <xf numFmtId="0" fontId="12" fillId="0" borderId="0" xfId="10" applyNumberFormat="1" applyFont="1" applyAlignment="1"/>
    <xf numFmtId="0" fontId="12" fillId="0" borderId="0" xfId="10" applyFont="1" applyFill="1" applyAlignment="1"/>
    <xf numFmtId="0" fontId="4" fillId="0" borderId="0" xfId="10" applyFont="1" applyBorder="1" applyAlignment="1">
      <alignment horizontal="right"/>
    </xf>
    <xf numFmtId="0" fontId="12" fillId="0" borderId="0" xfId="10" applyFont="1" applyFill="1" applyBorder="1" applyAlignment="1"/>
    <xf numFmtId="0" fontId="1" fillId="0" borderId="0" xfId="10"/>
    <xf numFmtId="0" fontId="1" fillId="0" borderId="0" xfId="10" applyFill="1"/>
    <xf numFmtId="49" fontId="1" fillId="0" borderId="0" xfId="10" applyNumberFormat="1" applyAlignment="1">
      <alignment horizontal="center"/>
    </xf>
    <xf numFmtId="49" fontId="1" fillId="0" borderId="0" xfId="10" applyNumberFormat="1"/>
    <xf numFmtId="0" fontId="12" fillId="0" borderId="8" xfId="10" applyFont="1" applyFill="1" applyBorder="1" applyAlignment="1">
      <alignment horizontal="center" vertical="center" wrapText="1"/>
    </xf>
    <xf numFmtId="0" fontId="12" fillId="0" borderId="11" xfId="10" applyFont="1" applyFill="1" applyBorder="1" applyAlignment="1" applyProtection="1">
      <alignment shrinkToFit="1"/>
      <protection locked="0"/>
    </xf>
    <xf numFmtId="49" fontId="12" fillId="0" borderId="11" xfId="10" applyNumberFormat="1" applyFont="1" applyBorder="1"/>
    <xf numFmtId="49" fontId="9" fillId="0" borderId="11" xfId="10" applyNumberFormat="1" applyFont="1" applyFill="1" applyBorder="1" applyAlignment="1">
      <alignment wrapText="1"/>
    </xf>
    <xf numFmtId="0" fontId="10" fillId="0" borderId="11" xfId="10" applyFont="1" applyFill="1" applyBorder="1" applyAlignment="1" applyProtection="1">
      <alignment shrinkToFit="1"/>
      <protection locked="0"/>
    </xf>
    <xf numFmtId="49" fontId="10" fillId="0" borderId="11" xfId="10" applyNumberFormat="1" applyFont="1" applyBorder="1"/>
    <xf numFmtId="49" fontId="15" fillId="0" borderId="11" xfId="10" applyNumberFormat="1" applyFont="1" applyFill="1" applyBorder="1" applyAlignment="1">
      <alignment wrapText="1"/>
    </xf>
    <xf numFmtId="0" fontId="11" fillId="0" borderId="0" xfId="10" quotePrefix="1" applyFont="1" applyFill="1" applyAlignment="1">
      <alignment wrapText="1"/>
    </xf>
    <xf numFmtId="0" fontId="11" fillId="0" borderId="0" xfId="10" quotePrefix="1" applyFont="1" applyAlignment="1">
      <alignment wrapText="1"/>
    </xf>
    <xf numFmtId="0" fontId="8" fillId="0" borderId="0" xfId="10" quotePrefix="1" applyFont="1" applyFill="1" applyAlignment="1">
      <alignment wrapText="1"/>
    </xf>
    <xf numFmtId="0" fontId="8" fillId="0" borderId="0" xfId="10" quotePrefix="1" applyFont="1" applyAlignment="1">
      <alignment wrapText="1"/>
    </xf>
    <xf numFmtId="0" fontId="11" fillId="0" borderId="0" xfId="10" applyFont="1" applyAlignment="1">
      <alignment horizontal="center" wrapText="1"/>
    </xf>
    <xf numFmtId="0" fontId="10" fillId="0" borderId="1" xfId="10" applyFont="1" applyFill="1" applyBorder="1" applyAlignment="1">
      <alignment horizontal="center" vertical="center" wrapText="1"/>
    </xf>
    <xf numFmtId="49" fontId="10" fillId="0" borderId="1" xfId="10" applyNumberFormat="1" applyFont="1" applyBorder="1" applyAlignment="1">
      <alignment horizontal="center" vertical="center" textRotation="90" wrapText="1"/>
    </xf>
    <xf numFmtId="49" fontId="10" fillId="0" borderId="1" xfId="10" applyNumberFormat="1" applyFont="1" applyFill="1" applyBorder="1" applyAlignment="1">
      <alignment horizontal="center" vertical="center" wrapText="1"/>
    </xf>
    <xf numFmtId="0" fontId="12" fillId="0" borderId="0" xfId="10" applyFont="1" applyFill="1" applyAlignment="1">
      <alignment horizontal="right"/>
    </xf>
    <xf numFmtId="49" fontId="12" fillId="0" borderId="0" xfId="10" applyNumberFormat="1" applyFont="1"/>
    <xf numFmtId="49" fontId="12" fillId="0" borderId="0" xfId="10" applyNumberFormat="1" applyFont="1" applyFill="1"/>
    <xf numFmtId="0" fontId="12" fillId="0" borderId="0" xfId="10" applyFont="1" applyFill="1"/>
    <xf numFmtId="0" fontId="12" fillId="0" borderId="0" xfId="10" applyNumberFormat="1" applyFont="1" applyFill="1" applyAlignment="1"/>
    <xf numFmtId="0" fontId="12" fillId="0" borderId="0" xfId="10" applyNumberFormat="1" applyFont="1" applyFill="1" applyBorder="1" applyAlignment="1"/>
    <xf numFmtId="0" fontId="1" fillId="0" borderId="0" xfId="10" applyFill="1" applyBorder="1"/>
    <xf numFmtId="49" fontId="12" fillId="0" borderId="0" xfId="10" applyNumberFormat="1" applyFont="1" applyFill="1" applyBorder="1"/>
    <xf numFmtId="0" fontId="12" fillId="0" borderId="0" xfId="10" applyNumberFormat="1" applyFont="1"/>
    <xf numFmtId="0" fontId="12" fillId="0" borderId="0" xfId="10" applyNumberFormat="1" applyFont="1" applyBorder="1"/>
    <xf numFmtId="0" fontId="6" fillId="0" borderId="0" xfId="8" applyNumberFormat="1" applyFont="1" applyAlignment="1">
      <alignment horizontal="center" vertical="center" wrapText="1"/>
    </xf>
    <xf numFmtId="49" fontId="7" fillId="0" borderId="11" xfId="8" applyNumberFormat="1" applyFont="1" applyBorder="1" applyAlignment="1">
      <alignment horizontal="center"/>
    </xf>
    <xf numFmtId="49" fontId="7" fillId="0" borderId="1" xfId="8" applyNumberFormat="1" applyFont="1" applyBorder="1" applyAlignment="1">
      <alignment horizontal="center" vertical="center"/>
    </xf>
    <xf numFmtId="0" fontId="10" fillId="0" borderId="1" xfId="0" applyFont="1" applyBorder="1" applyAlignment="1">
      <alignment horizontal="center" wrapText="1"/>
    </xf>
    <xf numFmtId="0" fontId="10" fillId="0" borderId="1" xfId="0" applyFont="1" applyBorder="1" applyAlignment="1">
      <alignment horizontal="center"/>
    </xf>
    <xf numFmtId="0" fontId="12" fillId="0" borderId="1" xfId="0" applyFont="1" applyBorder="1" applyAlignment="1">
      <alignment horizontal="center"/>
    </xf>
    <xf numFmtId="0" fontId="21" fillId="0" borderId="0" xfId="0" applyFont="1" applyAlignment="1">
      <alignment horizontal="right"/>
    </xf>
    <xf numFmtId="0" fontId="21" fillId="0" borderId="0" xfId="0" applyFont="1" applyBorder="1" applyAlignment="1">
      <alignment horizontal="center" wrapText="1"/>
    </xf>
    <xf numFmtId="0" fontId="21" fillId="0" borderId="0" xfId="0" applyFont="1" applyBorder="1" applyAlignment="1">
      <alignment horizontal="center"/>
    </xf>
    <xf numFmtId="0" fontId="21" fillId="0" borderId="13" xfId="0" applyFont="1" applyBorder="1" applyAlignment="1">
      <alignment horizontal="center"/>
    </xf>
    <xf numFmtId="0" fontId="21" fillId="0" borderId="7" xfId="0" applyFont="1" applyBorder="1" applyAlignment="1">
      <alignment horizontal="center"/>
    </xf>
    <xf numFmtId="0" fontId="21" fillId="0" borderId="8" xfId="0" applyFont="1" applyBorder="1" applyAlignment="1">
      <alignment horizontal="center"/>
    </xf>
    <xf numFmtId="0" fontId="6" fillId="0" borderId="0" xfId="0" applyNumberFormat="1" applyFont="1" applyFill="1" applyAlignment="1">
      <alignment horizontal="center" vertical="center" wrapText="1"/>
    </xf>
    <xf numFmtId="164" fontId="21" fillId="0" borderId="0" xfId="0" applyNumberFormat="1" applyFont="1" applyFill="1" applyAlignment="1">
      <alignment horizontal="right"/>
    </xf>
    <xf numFmtId="0" fontId="21" fillId="0" borderId="0" xfId="0" applyNumberFormat="1" applyFont="1" applyFill="1" applyAlignment="1">
      <alignment horizontal="right"/>
    </xf>
    <xf numFmtId="0" fontId="21" fillId="0" borderId="0" xfId="0" applyNumberFormat="1" applyFont="1" applyFill="1" applyAlignment="1">
      <alignment horizontal="center"/>
    </xf>
    <xf numFmtId="0" fontId="18" fillId="0" borderId="7" xfId="4" applyFont="1" applyBorder="1" applyAlignment="1">
      <alignment horizontal="left" vertical="top" wrapText="1"/>
    </xf>
    <xf numFmtId="0" fontId="18" fillId="0" borderId="23" xfId="4" applyFont="1" applyBorder="1" applyAlignment="1">
      <alignment horizontal="left" vertical="top" wrapText="1"/>
    </xf>
    <xf numFmtId="0" fontId="18" fillId="0" borderId="13" xfId="4" applyFont="1" applyBorder="1" applyAlignment="1">
      <alignment horizontal="left" vertical="top" wrapText="1"/>
    </xf>
    <xf numFmtId="0" fontId="18" fillId="0" borderId="13" xfId="4" applyFont="1" applyBorder="1" applyAlignment="1">
      <alignment horizontal="center" vertical="top" wrapText="1"/>
    </xf>
    <xf numFmtId="0" fontId="18" fillId="0" borderId="7" xfId="4" applyFont="1" applyBorder="1" applyAlignment="1">
      <alignment horizontal="center" vertical="top" wrapText="1"/>
    </xf>
    <xf numFmtId="0" fontId="18" fillId="0" borderId="0" xfId="4" applyFont="1" applyBorder="1" applyAlignment="1">
      <alignment horizontal="right" vertical="top" wrapText="1"/>
    </xf>
    <xf numFmtId="164" fontId="21" fillId="0" borderId="0" xfId="5" applyNumberFormat="1" applyFont="1" applyFill="1" applyAlignment="1">
      <alignment horizontal="right"/>
    </xf>
    <xf numFmtId="0" fontId="21" fillId="0" borderId="0" xfId="5" applyNumberFormat="1" applyFont="1" applyFill="1" applyAlignment="1">
      <alignment horizontal="right"/>
    </xf>
    <xf numFmtId="0" fontId="19" fillId="0" borderId="0" xfId="4" applyFont="1" applyBorder="1" applyAlignment="1">
      <alignment horizontal="center" vertical="top" wrapText="1"/>
    </xf>
    <xf numFmtId="0" fontId="18" fillId="0" borderId="8" xfId="4" applyFont="1" applyBorder="1" applyAlignment="1">
      <alignment horizontal="center" vertical="top" wrapText="1"/>
    </xf>
    <xf numFmtId="0" fontId="18" fillId="0" borderId="13" xfId="4" applyFont="1" applyBorder="1" applyAlignment="1">
      <alignment horizontal="justify" vertical="top" wrapText="1"/>
    </xf>
    <xf numFmtId="0" fontId="18" fillId="0" borderId="23" xfId="4" applyFont="1" applyBorder="1" applyAlignment="1">
      <alignment horizontal="justify" vertical="top" wrapText="1"/>
    </xf>
    <xf numFmtId="0" fontId="20" fillId="0" borderId="9" xfId="4" applyFont="1" applyBorder="1" applyAlignment="1">
      <alignment horizontal="center" vertical="top" wrapText="1"/>
    </xf>
    <xf numFmtId="0" fontId="20" fillId="0" borderId="10" xfId="4" applyFont="1" applyBorder="1" applyAlignment="1">
      <alignment horizontal="center" vertical="top" wrapText="1"/>
    </xf>
    <xf numFmtId="0" fontId="18" fillId="0" borderId="21" xfId="4" applyFont="1" applyBorder="1" applyAlignment="1">
      <alignment horizontal="center" vertical="top" wrapText="1"/>
    </xf>
    <xf numFmtId="0" fontId="18" fillId="0" borderId="22" xfId="4" applyFont="1" applyBorder="1" applyAlignment="1">
      <alignment horizontal="center" vertical="top" wrapText="1"/>
    </xf>
    <xf numFmtId="0" fontId="20" fillId="0" borderId="21" xfId="4" applyFont="1" applyBorder="1" applyAlignment="1">
      <alignment horizontal="center" vertical="top" wrapText="1"/>
    </xf>
    <xf numFmtId="0" fontId="20" fillId="0" borderId="22" xfId="4" applyFont="1" applyBorder="1" applyAlignment="1">
      <alignment horizontal="center" vertical="top" wrapText="1"/>
    </xf>
    <xf numFmtId="0" fontId="18" fillId="0" borderId="14" xfId="4" applyFont="1" applyBorder="1" applyAlignment="1">
      <alignment horizontal="center" vertical="top" wrapText="1"/>
    </xf>
    <xf numFmtId="0" fontId="18" fillId="0" borderId="15" xfId="4" applyFont="1" applyBorder="1" applyAlignment="1">
      <alignment horizontal="center" vertical="top" wrapText="1"/>
    </xf>
    <xf numFmtId="0" fontId="18" fillId="0" borderId="14" xfId="4" applyFont="1" applyBorder="1" applyAlignment="1">
      <alignment horizontal="justify" vertical="top" wrapText="1"/>
    </xf>
    <xf numFmtId="0" fontId="18" fillId="0" borderId="19" xfId="4" applyFont="1" applyBorder="1" applyAlignment="1">
      <alignment horizontal="justify" vertical="top" wrapText="1"/>
    </xf>
    <xf numFmtId="0" fontId="5" fillId="0" borderId="13" xfId="4" applyFont="1" applyBorder="1" applyAlignment="1">
      <alignment horizontal="justify" vertical="top" wrapText="1"/>
    </xf>
    <xf numFmtId="0" fontId="5" fillId="0" borderId="23" xfId="4" applyFont="1" applyBorder="1" applyAlignment="1">
      <alignment horizontal="justify" vertical="top" wrapText="1"/>
    </xf>
    <xf numFmtId="0" fontId="5" fillId="0" borderId="13" xfId="4" applyFont="1" applyBorder="1" applyAlignment="1">
      <alignment horizontal="left" vertical="top" wrapText="1"/>
    </xf>
    <xf numFmtId="0" fontId="5" fillId="0" borderId="23" xfId="4" applyFont="1" applyBorder="1" applyAlignment="1">
      <alignment horizontal="left" vertical="top" wrapText="1"/>
    </xf>
    <xf numFmtId="0" fontId="18" fillId="0" borderId="23" xfId="4" applyFont="1" applyBorder="1" applyAlignment="1">
      <alignment horizontal="center" vertical="top" wrapText="1"/>
    </xf>
    <xf numFmtId="0" fontId="5" fillId="0" borderId="13" xfId="4" applyFont="1" applyBorder="1" applyAlignment="1">
      <alignment horizontal="center" vertical="top" wrapText="1"/>
    </xf>
    <xf numFmtId="0" fontId="5" fillId="0" borderId="7" xfId="4" applyFont="1" applyBorder="1" applyAlignment="1">
      <alignment horizontal="center" vertical="top" wrapText="1"/>
    </xf>
    <xf numFmtId="0" fontId="5" fillId="0" borderId="23" xfId="4" applyFont="1" applyBorder="1" applyAlignment="1">
      <alignment horizontal="center" vertical="top" wrapText="1"/>
    </xf>
    <xf numFmtId="0" fontId="18" fillId="2" borderId="13" xfId="4" applyFont="1" applyFill="1" applyBorder="1" applyAlignment="1">
      <alignment horizontal="center" vertical="top" wrapText="1"/>
    </xf>
    <xf numFmtId="0" fontId="18" fillId="2" borderId="8" xfId="4" applyFont="1" applyFill="1" applyBorder="1" applyAlignment="1">
      <alignment horizontal="center" vertical="top" wrapText="1"/>
    </xf>
    <xf numFmtId="0" fontId="18" fillId="0" borderId="13" xfId="4" applyFont="1" applyBorder="1" applyAlignment="1">
      <alignment vertical="top" wrapText="1"/>
    </xf>
    <xf numFmtId="0" fontId="18" fillId="0" borderId="23" xfId="4" applyFont="1" applyBorder="1" applyAlignment="1">
      <alignment vertical="top" wrapText="1"/>
    </xf>
    <xf numFmtId="0" fontId="5" fillId="2" borderId="26" xfId="4" applyFont="1" applyFill="1" applyBorder="1" applyAlignment="1">
      <alignment vertical="top" wrapText="1"/>
    </xf>
    <xf numFmtId="0" fontId="22" fillId="0" borderId="0" xfId="0" applyFont="1" applyBorder="1" applyAlignment="1" applyProtection="1">
      <alignment horizontal="center" wrapText="1"/>
      <protection locked="0"/>
    </xf>
    <xf numFmtId="0" fontId="22" fillId="0" borderId="13" xfId="0" applyFont="1" applyFill="1" applyBorder="1" applyAlignment="1" applyProtection="1">
      <alignment horizontal="center" wrapText="1"/>
      <protection locked="0"/>
    </xf>
    <xf numFmtId="0" fontId="22" fillId="0" borderId="8" xfId="0" applyFont="1" applyFill="1" applyBorder="1" applyAlignment="1" applyProtection="1">
      <alignment horizontal="center" wrapText="1"/>
      <protection locked="0"/>
    </xf>
    <xf numFmtId="0" fontId="6" fillId="0" borderId="0" xfId="10" applyNumberFormat="1" applyFont="1" applyAlignment="1">
      <alignment horizontal="center" vertical="center" wrapText="1"/>
    </xf>
    <xf numFmtId="49" fontId="11" fillId="0" borderId="12" xfId="10" applyNumberFormat="1" applyFont="1" applyBorder="1" applyAlignment="1"/>
    <xf numFmtId="49" fontId="11" fillId="0" borderId="16" xfId="10" applyNumberFormat="1" applyFont="1" applyBorder="1" applyAlignment="1"/>
    <xf numFmtId="49" fontId="11" fillId="0" borderId="17" xfId="10" applyNumberFormat="1" applyFont="1" applyBorder="1" applyAlignment="1"/>
    <xf numFmtId="49" fontId="14" fillId="0" borderId="12" xfId="10" applyNumberFormat="1" applyFont="1" applyBorder="1" applyAlignment="1">
      <alignment wrapText="1"/>
    </xf>
    <xf numFmtId="49" fontId="14" fillId="0" borderId="16" xfId="10" applyNumberFormat="1" applyFont="1" applyBorder="1" applyAlignment="1">
      <alignment wrapText="1"/>
    </xf>
    <xf numFmtId="49" fontId="14" fillId="0" borderId="17" xfId="10" applyNumberFormat="1" applyFont="1" applyBorder="1" applyAlignment="1">
      <alignment wrapText="1"/>
    </xf>
    <xf numFmtId="49" fontId="12" fillId="0" borderId="1" xfId="10" applyNumberFormat="1" applyFont="1" applyBorder="1" applyAlignment="1">
      <alignment horizontal="center" vertical="center" wrapText="1"/>
    </xf>
    <xf numFmtId="0" fontId="12" fillId="0" borderId="1" xfId="10" applyFont="1" applyBorder="1" applyAlignment="1">
      <alignment horizontal="center" vertical="center" textRotation="90" wrapText="1"/>
    </xf>
    <xf numFmtId="49" fontId="12" fillId="0" borderId="1" xfId="10" applyNumberFormat="1" applyFont="1" applyBorder="1" applyAlignment="1">
      <alignment horizontal="center" vertical="center" textRotation="90" wrapText="1"/>
    </xf>
    <xf numFmtId="0" fontId="32" fillId="0" borderId="1" xfId="10" applyFont="1" applyFill="1" applyBorder="1" applyAlignment="1">
      <alignment horizontal="center"/>
    </xf>
    <xf numFmtId="0" fontId="11" fillId="0" borderId="0" xfId="10" applyNumberFormat="1" applyFont="1" applyFill="1" applyAlignment="1">
      <alignment horizontal="center" vertical="center" wrapText="1"/>
    </xf>
    <xf numFmtId="49" fontId="11" fillId="0" borderId="11" xfId="10" applyNumberFormat="1" applyFont="1" applyBorder="1" applyAlignment="1">
      <alignment horizontal="left"/>
    </xf>
    <xf numFmtId="49" fontId="14" fillId="0" borderId="11" xfId="10" applyNumberFormat="1" applyFont="1" applyBorder="1" applyAlignment="1">
      <alignment horizontal="left" wrapText="1"/>
    </xf>
    <xf numFmtId="49" fontId="10" fillId="0" borderId="1" xfId="10" applyNumberFormat="1" applyFont="1" applyFill="1" applyBorder="1" applyAlignment="1">
      <alignment horizontal="center" vertical="center" wrapText="1"/>
    </xf>
    <xf numFmtId="49" fontId="10" fillId="0" borderId="1" xfId="10" applyNumberFormat="1" applyFont="1" applyBorder="1" applyAlignment="1">
      <alignment horizontal="center" vertical="center" textRotation="90" wrapText="1"/>
    </xf>
    <xf numFmtId="0" fontId="10" fillId="0" borderId="1" xfId="10" applyFont="1" applyFill="1" applyBorder="1" applyAlignment="1">
      <alignment horizontal="center"/>
    </xf>
    <xf numFmtId="0" fontId="24" fillId="0" borderId="1" xfId="0" applyFont="1" applyBorder="1" applyAlignment="1">
      <alignment horizontal="center" vertical="center"/>
    </xf>
    <xf numFmtId="0" fontId="21" fillId="0" borderId="0" xfId="0" applyFont="1" applyAlignment="1">
      <alignment horizontal="center"/>
    </xf>
    <xf numFmtId="0" fontId="21" fillId="0" borderId="4"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8"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3" xfId="0" applyFont="1" applyBorder="1" applyAlignment="1">
      <alignment horizontal="center" wrapText="1"/>
    </xf>
    <xf numFmtId="0" fontId="10" fillId="0" borderId="8" xfId="0" applyFont="1" applyBorder="1" applyAlignment="1">
      <alignment horizontal="center" wrapText="1"/>
    </xf>
    <xf numFmtId="0" fontId="10" fillId="0" borderId="1" xfId="0" applyFont="1" applyBorder="1" applyAlignment="1">
      <alignment horizontal="center" vertical="center"/>
    </xf>
    <xf numFmtId="0" fontId="21" fillId="0" borderId="0" xfId="0" applyFont="1" applyAlignment="1"/>
  </cellXfs>
  <cellStyles count="11">
    <cellStyle name="Обычный" xfId="0" builtinId="0"/>
    <cellStyle name="Обычный 2" xfId="1"/>
    <cellStyle name="Обычный 2 2" xfId="2"/>
    <cellStyle name="Обычный 3" xfId="3"/>
    <cellStyle name="Обычный 4" xfId="5"/>
    <cellStyle name="Обычный 5" xfId="6"/>
    <cellStyle name="Обычный 6" xfId="7"/>
    <cellStyle name="Обычный 7" xfId="8"/>
    <cellStyle name="Обычный 8" xfId="9"/>
    <cellStyle name="Обычный 9" xfId="10"/>
    <cellStyle name="Обычный_Лист1"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7"/>
  <sheetViews>
    <sheetView topLeftCell="A2" workbookViewId="0">
      <selection activeCell="F15" sqref="F15"/>
    </sheetView>
  </sheetViews>
  <sheetFormatPr defaultRowHeight="12.75" x14ac:dyDescent="0.2"/>
  <cols>
    <col min="1" max="1" width="10.140625" style="91" bestFit="1" customWidth="1"/>
    <col min="2" max="2" width="3.28515625" style="91" customWidth="1"/>
    <col min="3" max="3" width="5.5703125" style="91" bestFit="1" customWidth="1"/>
    <col min="4" max="4" width="4.85546875" style="91" bestFit="1" customWidth="1"/>
    <col min="5" max="5" width="47.85546875" style="89" customWidth="1"/>
    <col min="6" max="6" width="11.7109375" style="89" customWidth="1"/>
    <col min="7" max="7" width="11.7109375" style="90" hidden="1" customWidth="1"/>
    <col min="8" max="8" width="11.7109375" style="90" customWidth="1"/>
    <col min="9" max="9" width="11.7109375" style="90" hidden="1" customWidth="1"/>
    <col min="10" max="10" width="11.7109375" style="90" customWidth="1"/>
    <col min="11" max="11" width="11.7109375" style="90" hidden="1" customWidth="1"/>
    <col min="12" max="16384" width="9.140625" style="89"/>
  </cols>
  <sheetData>
    <row r="1" spans="1:11" ht="15" hidden="1" customHeight="1" x14ac:dyDescent="0.25">
      <c r="A1" s="97"/>
      <c r="B1" s="97"/>
      <c r="C1" s="97"/>
      <c r="D1" s="97"/>
      <c r="E1" s="96"/>
      <c r="F1" s="95"/>
      <c r="G1" s="95"/>
      <c r="H1" s="95"/>
      <c r="I1" s="95"/>
      <c r="J1" s="95"/>
    </row>
    <row r="2" spans="1:11" ht="15" x14ac:dyDescent="0.25">
      <c r="A2" s="120"/>
      <c r="B2" s="120"/>
      <c r="C2" s="120"/>
      <c r="D2" s="120"/>
      <c r="E2" s="119"/>
      <c r="G2" s="118"/>
      <c r="J2" s="117" t="s">
        <v>5</v>
      </c>
    </row>
    <row r="3" spans="1:11" ht="15" x14ac:dyDescent="0.25">
      <c r="A3" s="120"/>
      <c r="B3" s="120"/>
      <c r="C3" s="120"/>
      <c r="D3" s="120"/>
      <c r="E3" s="119"/>
      <c r="G3" s="118"/>
      <c r="J3" s="117" t="s">
        <v>464</v>
      </c>
    </row>
    <row r="4" spans="1:11" ht="15" x14ac:dyDescent="0.25">
      <c r="A4" s="120"/>
      <c r="B4" s="120"/>
      <c r="C4" s="120"/>
      <c r="D4" s="120"/>
      <c r="E4" s="119"/>
      <c r="G4" s="118"/>
      <c r="J4" s="117" t="str">
        <f>CONCATENATE("муниципального образования """,F11,"""")</f>
        <v>муниципального образования "Мысовское"</v>
      </c>
    </row>
    <row r="5" spans="1:11" ht="15" x14ac:dyDescent="0.25">
      <c r="A5" s="120"/>
      <c r="B5" s="120"/>
      <c r="C5" s="120"/>
      <c r="D5" s="120"/>
      <c r="E5" s="119"/>
      <c r="G5" s="118"/>
      <c r="J5" s="117" t="s">
        <v>465</v>
      </c>
    </row>
    <row r="7" spans="1:11" ht="33.75" customHeight="1" x14ac:dyDescent="0.2">
      <c r="A7" s="185" t="str">
        <f>"Доходы бюджета муниципального образования """&amp;F11&amp;""" "&amp;MID(G11,6,50)&amp;" Удмуртской Республики на "&amp;MID(G10,FIND("Проект",F10,1)+7,4)&amp;" год и плановый период "&amp;MID(H10,FIND("Прогноз",H10,1)+8,4)&amp;" и "&amp;MID(J10,FIND("Прогноз",J10,1)+8,4)&amp;" годов "</f>
        <v xml:space="preserve">Доходы бюджета муниципального образования "Мысовское" Кезского района Удмуртской Республики на 2021 год и плановый период 2022 и 2023 годов </v>
      </c>
      <c r="B7" s="185"/>
      <c r="C7" s="185"/>
      <c r="D7" s="185"/>
      <c r="E7" s="185"/>
      <c r="F7" s="185"/>
      <c r="G7" s="185"/>
      <c r="H7" s="185"/>
      <c r="I7" s="185"/>
      <c r="J7" s="185"/>
    </row>
    <row r="8" spans="1:11" x14ac:dyDescent="0.2">
      <c r="G8" s="116"/>
      <c r="J8" s="115" t="s">
        <v>6</v>
      </c>
    </row>
    <row r="9" spans="1:11" ht="33" customHeight="1" x14ac:dyDescent="0.2">
      <c r="A9" s="187" t="s">
        <v>7</v>
      </c>
      <c r="B9" s="187"/>
      <c r="C9" s="187"/>
      <c r="D9" s="187"/>
      <c r="E9" s="114" t="s">
        <v>8</v>
      </c>
      <c r="F9" s="113" t="str">
        <f>"Сумма на "&amp;MID(G10,FIND("Проект",G10,1)+7,4)&amp;" год"</f>
        <v>Сумма на 2021 год</v>
      </c>
      <c r="G9" s="112"/>
      <c r="H9" s="113" t="str">
        <f>"Сумма на "&amp;MID(I10,FIND("Прогноз",I10,1)+8,4)&amp;" год"</f>
        <v>Сумма на 2022 год</v>
      </c>
      <c r="I9" s="112"/>
      <c r="J9" s="113" t="str">
        <f>"Сумма на "&amp;MID(K10,FIND("Прогноз",K10,1)+8,4)&amp;" год"</f>
        <v>Сумма на 2023 год</v>
      </c>
      <c r="K9" s="112"/>
    </row>
    <row r="10" spans="1:11" ht="15" hidden="1" customHeight="1" x14ac:dyDescent="0.2">
      <c r="A10" s="111" t="s">
        <v>9</v>
      </c>
      <c r="B10" s="111" t="s">
        <v>10</v>
      </c>
      <c r="C10" s="111" t="s">
        <v>11</v>
      </c>
      <c r="D10" s="111" t="s">
        <v>12</v>
      </c>
      <c r="E10" s="110" t="s">
        <v>375</v>
      </c>
      <c r="F10" s="110" t="s">
        <v>404</v>
      </c>
      <c r="G10" s="109" t="s">
        <v>403</v>
      </c>
      <c r="H10" s="105" t="s">
        <v>402</v>
      </c>
      <c r="I10" s="105" t="s">
        <v>401</v>
      </c>
      <c r="J10" s="105" t="s">
        <v>400</v>
      </c>
      <c r="K10" s="105" t="s">
        <v>399</v>
      </c>
    </row>
    <row r="11" spans="1:11" ht="30" hidden="1" customHeight="1" x14ac:dyDescent="0.2">
      <c r="A11" s="108" t="s">
        <v>7</v>
      </c>
      <c r="B11" s="108" t="s">
        <v>13</v>
      </c>
      <c r="C11" s="108" t="s">
        <v>14</v>
      </c>
      <c r="D11" s="108" t="s">
        <v>15</v>
      </c>
      <c r="E11" s="107" t="s">
        <v>374</v>
      </c>
      <c r="F11" s="107" t="s">
        <v>398</v>
      </c>
      <c r="G11" s="106" t="s">
        <v>16</v>
      </c>
      <c r="H11" s="105" t="s">
        <v>397</v>
      </c>
      <c r="I11" s="105" t="s">
        <v>396</v>
      </c>
      <c r="J11" s="105" t="s">
        <v>395</v>
      </c>
      <c r="K11" s="105" t="s">
        <v>394</v>
      </c>
    </row>
    <row r="12" spans="1:11" s="98" customFormat="1" ht="16.5" hidden="1" customHeight="1" x14ac:dyDescent="0.2">
      <c r="A12" s="102" t="s">
        <v>17</v>
      </c>
      <c r="B12" s="102" t="s">
        <v>18</v>
      </c>
      <c r="C12" s="102" t="s">
        <v>19</v>
      </c>
      <c r="D12" s="102" t="s">
        <v>20</v>
      </c>
      <c r="E12" s="102"/>
      <c r="F12" s="104">
        <v>2240.6</v>
      </c>
      <c r="G12" s="103">
        <v>2240.6</v>
      </c>
      <c r="H12" s="104">
        <v>2220</v>
      </c>
      <c r="I12" s="103">
        <v>2220</v>
      </c>
      <c r="J12" s="104">
        <v>2270.6</v>
      </c>
      <c r="K12" s="103">
        <v>2270.6</v>
      </c>
    </row>
    <row r="13" spans="1:11" s="98" customFormat="1" ht="28.5" x14ac:dyDescent="0.2">
      <c r="A13" s="102" t="s">
        <v>21</v>
      </c>
      <c r="B13" s="102" t="s">
        <v>18</v>
      </c>
      <c r="C13" s="102" t="s">
        <v>19</v>
      </c>
      <c r="D13" s="102" t="s">
        <v>20</v>
      </c>
      <c r="E13" s="101" t="s">
        <v>22</v>
      </c>
      <c r="F13" s="100">
        <v>147.9</v>
      </c>
      <c r="G13" s="100"/>
      <c r="H13" s="100">
        <v>149.5</v>
      </c>
      <c r="I13" s="100"/>
      <c r="J13" s="100">
        <v>152.9</v>
      </c>
      <c r="K13" s="99"/>
    </row>
    <row r="14" spans="1:11" s="98" customFormat="1" ht="14.25" x14ac:dyDescent="0.2">
      <c r="A14" s="102" t="s">
        <v>23</v>
      </c>
      <c r="B14" s="102" t="s">
        <v>18</v>
      </c>
      <c r="C14" s="102" t="s">
        <v>19</v>
      </c>
      <c r="D14" s="102" t="s">
        <v>20</v>
      </c>
      <c r="E14" s="101" t="s">
        <v>24</v>
      </c>
      <c r="F14" s="100">
        <v>46.9</v>
      </c>
      <c r="G14" s="100"/>
      <c r="H14" s="100">
        <v>48.5</v>
      </c>
      <c r="I14" s="100"/>
      <c r="J14" s="100">
        <v>51.9</v>
      </c>
      <c r="K14" s="99"/>
    </row>
    <row r="15" spans="1:11" ht="90" x14ac:dyDescent="0.25">
      <c r="A15" s="97" t="s">
        <v>72</v>
      </c>
      <c r="B15" s="97" t="s">
        <v>25</v>
      </c>
      <c r="C15" s="97" t="s">
        <v>19</v>
      </c>
      <c r="D15" s="97" t="s">
        <v>26</v>
      </c>
      <c r="E15" s="96" t="s">
        <v>350</v>
      </c>
      <c r="F15" s="95">
        <v>46.9</v>
      </c>
      <c r="G15" s="95"/>
      <c r="H15" s="95">
        <v>48.5</v>
      </c>
      <c r="I15" s="95"/>
      <c r="J15" s="95">
        <v>51.9</v>
      </c>
    </row>
    <row r="16" spans="1:11" s="98" customFormat="1" ht="14.25" x14ac:dyDescent="0.2">
      <c r="A16" s="102" t="s">
        <v>27</v>
      </c>
      <c r="B16" s="102" t="s">
        <v>18</v>
      </c>
      <c r="C16" s="102" t="s">
        <v>19</v>
      </c>
      <c r="D16" s="102" t="s">
        <v>20</v>
      </c>
      <c r="E16" s="101" t="s">
        <v>28</v>
      </c>
      <c r="F16" s="100">
        <v>101</v>
      </c>
      <c r="G16" s="100"/>
      <c r="H16" s="100">
        <v>101</v>
      </c>
      <c r="I16" s="100"/>
      <c r="J16" s="100">
        <v>101</v>
      </c>
      <c r="K16" s="99"/>
    </row>
    <row r="17" spans="1:11" ht="60" x14ac:dyDescent="0.25">
      <c r="A17" s="97" t="s">
        <v>29</v>
      </c>
      <c r="B17" s="97" t="s">
        <v>30</v>
      </c>
      <c r="C17" s="97" t="s">
        <v>19</v>
      </c>
      <c r="D17" s="97" t="s">
        <v>26</v>
      </c>
      <c r="E17" s="96" t="s">
        <v>217</v>
      </c>
      <c r="F17" s="95">
        <v>5</v>
      </c>
      <c r="G17" s="95"/>
      <c r="H17" s="95">
        <v>5</v>
      </c>
      <c r="I17" s="95"/>
      <c r="J17" s="95">
        <v>5</v>
      </c>
    </row>
    <row r="18" spans="1:11" ht="45" x14ac:dyDescent="0.25">
      <c r="A18" s="97" t="s">
        <v>218</v>
      </c>
      <c r="B18" s="97" t="s">
        <v>30</v>
      </c>
      <c r="C18" s="97" t="s">
        <v>19</v>
      </c>
      <c r="D18" s="97" t="s">
        <v>26</v>
      </c>
      <c r="E18" s="96" t="s">
        <v>219</v>
      </c>
      <c r="F18" s="95">
        <v>25</v>
      </c>
      <c r="G18" s="95"/>
      <c r="H18" s="95">
        <v>25</v>
      </c>
      <c r="I18" s="95"/>
      <c r="J18" s="95">
        <v>25</v>
      </c>
    </row>
    <row r="19" spans="1:11" ht="45" x14ac:dyDescent="0.25">
      <c r="A19" s="97" t="s">
        <v>220</v>
      </c>
      <c r="B19" s="97" t="s">
        <v>30</v>
      </c>
      <c r="C19" s="97" t="s">
        <v>19</v>
      </c>
      <c r="D19" s="97" t="s">
        <v>26</v>
      </c>
      <c r="E19" s="96" t="s">
        <v>221</v>
      </c>
      <c r="F19" s="95">
        <v>71</v>
      </c>
      <c r="G19" s="95"/>
      <c r="H19" s="95">
        <v>71</v>
      </c>
      <c r="I19" s="95"/>
      <c r="J19" s="95">
        <v>71</v>
      </c>
    </row>
    <row r="20" spans="1:11" s="98" customFormat="1" ht="14.25" x14ac:dyDescent="0.2">
      <c r="A20" s="102" t="s">
        <v>34</v>
      </c>
      <c r="B20" s="102" t="s">
        <v>18</v>
      </c>
      <c r="C20" s="102" t="s">
        <v>19</v>
      </c>
      <c r="D20" s="102" t="s">
        <v>20</v>
      </c>
      <c r="E20" s="101" t="s">
        <v>35</v>
      </c>
      <c r="F20" s="100">
        <v>2092.6999999999998</v>
      </c>
      <c r="G20" s="100"/>
      <c r="H20" s="100">
        <v>2070.5</v>
      </c>
      <c r="I20" s="100"/>
      <c r="J20" s="100">
        <v>2117.6999999999998</v>
      </c>
      <c r="K20" s="99"/>
    </row>
    <row r="21" spans="1:11" s="98" customFormat="1" ht="42.75" x14ac:dyDescent="0.2">
      <c r="A21" s="102" t="s">
        <v>36</v>
      </c>
      <c r="B21" s="102" t="s">
        <v>18</v>
      </c>
      <c r="C21" s="102" t="s">
        <v>19</v>
      </c>
      <c r="D21" s="102" t="s">
        <v>20</v>
      </c>
      <c r="E21" s="101" t="s">
        <v>37</v>
      </c>
      <c r="F21" s="100">
        <v>2092.6999999999998</v>
      </c>
      <c r="G21" s="100"/>
      <c r="H21" s="100">
        <v>2070.5</v>
      </c>
      <c r="I21" s="100"/>
      <c r="J21" s="100">
        <v>2117.6999999999998</v>
      </c>
      <c r="K21" s="99"/>
    </row>
    <row r="22" spans="1:11" ht="30" x14ac:dyDescent="0.25">
      <c r="A22" s="97" t="s">
        <v>290</v>
      </c>
      <c r="B22" s="97" t="s">
        <v>30</v>
      </c>
      <c r="C22" s="97" t="s">
        <v>19</v>
      </c>
      <c r="D22" s="97" t="s">
        <v>345</v>
      </c>
      <c r="E22" s="96" t="s">
        <v>307</v>
      </c>
      <c r="F22" s="95">
        <v>1140.4000000000001</v>
      </c>
      <c r="G22" s="95"/>
      <c r="H22" s="95">
        <v>1117.4000000000001</v>
      </c>
      <c r="I22" s="95"/>
      <c r="J22" s="95">
        <v>1161.8</v>
      </c>
    </row>
    <row r="23" spans="1:11" ht="60" x14ac:dyDescent="0.25">
      <c r="A23" s="97" t="s">
        <v>291</v>
      </c>
      <c r="B23" s="97" t="s">
        <v>30</v>
      </c>
      <c r="C23" s="97" t="s">
        <v>19</v>
      </c>
      <c r="D23" s="97" t="s">
        <v>345</v>
      </c>
      <c r="E23" s="96" t="s">
        <v>351</v>
      </c>
      <c r="F23" s="95">
        <v>102.3</v>
      </c>
      <c r="G23" s="95"/>
      <c r="H23" s="95">
        <v>103.1</v>
      </c>
      <c r="I23" s="95"/>
      <c r="J23" s="95">
        <v>105.9</v>
      </c>
    </row>
    <row r="24" spans="1:11" ht="90" x14ac:dyDescent="0.25">
      <c r="A24" s="97" t="s">
        <v>292</v>
      </c>
      <c r="B24" s="97" t="s">
        <v>30</v>
      </c>
      <c r="C24" s="97" t="s">
        <v>19</v>
      </c>
      <c r="D24" s="97" t="s">
        <v>345</v>
      </c>
      <c r="E24" s="96" t="s">
        <v>222</v>
      </c>
      <c r="F24" s="95">
        <v>850</v>
      </c>
      <c r="G24" s="95"/>
      <c r="H24" s="95">
        <v>850</v>
      </c>
      <c r="I24" s="95"/>
      <c r="J24" s="95">
        <v>850</v>
      </c>
    </row>
    <row r="25" spans="1:11" ht="15.75" x14ac:dyDescent="0.25">
      <c r="A25" s="186"/>
      <c r="B25" s="186"/>
      <c r="C25" s="186"/>
      <c r="D25" s="186"/>
      <c r="E25" s="94" t="s">
        <v>39</v>
      </c>
      <c r="F25" s="93">
        <f>F12</f>
        <v>2240.6</v>
      </c>
      <c r="G25" s="92"/>
      <c r="H25" s="93">
        <f>H12</f>
        <v>2220</v>
      </c>
      <c r="I25" s="92"/>
      <c r="J25" s="93">
        <f>J12</f>
        <v>2270.6</v>
      </c>
      <c r="K25" s="92"/>
    </row>
    <row r="26" spans="1:11" ht="15.75" x14ac:dyDescent="0.25">
      <c r="A26" s="186"/>
      <c r="B26" s="186"/>
      <c r="C26" s="186"/>
      <c r="D26" s="186"/>
      <c r="E26" s="94" t="s">
        <v>40</v>
      </c>
      <c r="F26" s="93">
        <f>F27-F25</f>
        <v>0</v>
      </c>
      <c r="G26" s="92"/>
      <c r="H26" s="93">
        <f>H27-H25</f>
        <v>0</v>
      </c>
      <c r="I26" s="92"/>
      <c r="J26" s="93">
        <f>J27-J25</f>
        <v>0</v>
      </c>
      <c r="K26" s="92"/>
    </row>
    <row r="27" spans="1:11" ht="15.75" x14ac:dyDescent="0.25">
      <c r="A27" s="186"/>
      <c r="B27" s="186"/>
      <c r="C27" s="186"/>
      <c r="D27" s="186"/>
      <c r="E27" s="94" t="s">
        <v>41</v>
      </c>
      <c r="F27" s="93">
        <f>G12</f>
        <v>2240.6</v>
      </c>
      <c r="G27" s="92"/>
      <c r="H27" s="93">
        <f>I12</f>
        <v>2220</v>
      </c>
      <c r="I27" s="92"/>
      <c r="J27" s="93">
        <f>K12</f>
        <v>2270.6</v>
      </c>
      <c r="K27" s="92"/>
    </row>
  </sheetData>
  <mergeCells count="5">
    <mergeCell ref="A7:J7"/>
    <mergeCell ref="A27:D27"/>
    <mergeCell ref="A9:D9"/>
    <mergeCell ref="A25:D25"/>
    <mergeCell ref="A26:D26"/>
  </mergeCells>
  <pageMargins left="0.75" right="0.75" top="1" bottom="1" header="0.5" footer="0.5"/>
  <pageSetup paperSize="9" scale="80" fitToHeight="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6"/>
  <sheetViews>
    <sheetView topLeftCell="A2" workbookViewId="0">
      <selection activeCell="J14" sqref="J14"/>
    </sheetView>
  </sheetViews>
  <sheetFormatPr defaultRowHeight="15" x14ac:dyDescent="0.25"/>
  <cols>
    <col min="1" max="1" width="50.28515625" style="159" customWidth="1"/>
    <col min="2" max="2" width="9.140625" style="159"/>
    <col min="3" max="3" width="5.85546875" style="159" customWidth="1"/>
    <col min="4" max="4" width="9.42578125" style="157" customWidth="1"/>
    <col min="5" max="6" width="8.85546875" style="157" hidden="1" customWidth="1"/>
    <col min="7" max="7" width="8.85546875" style="157" customWidth="1"/>
    <col min="8" max="9" width="8.85546875" style="157" hidden="1" customWidth="1"/>
    <col min="10" max="16384" width="9.140625" style="156"/>
  </cols>
  <sheetData>
    <row r="1" spans="1:9" s="131" customFormat="1" ht="12.75" hidden="1" customHeight="1" x14ac:dyDescent="0.2">
      <c r="A1" s="163"/>
      <c r="B1" s="162"/>
      <c r="C1" s="162"/>
      <c r="D1" s="161"/>
      <c r="E1" s="161"/>
      <c r="F1" s="161"/>
      <c r="G1" s="161"/>
      <c r="H1" s="161"/>
      <c r="I1" s="161"/>
    </row>
    <row r="2" spans="1:9" ht="12.75" customHeight="1" x14ac:dyDescent="0.25">
      <c r="A2" s="182"/>
      <c r="B2" s="180"/>
      <c r="C2" s="180"/>
      <c r="D2" s="181"/>
      <c r="E2" s="181"/>
      <c r="F2" s="181"/>
      <c r="G2" s="154" t="s">
        <v>323</v>
      </c>
    </row>
    <row r="3" spans="1:9" ht="12.75" customHeight="1" x14ac:dyDescent="0.25">
      <c r="A3" s="179"/>
      <c r="B3" s="179"/>
      <c r="C3" s="179"/>
      <c r="G3" s="151" t="s">
        <v>42</v>
      </c>
    </row>
    <row r="4" spans="1:9" ht="12.75" customHeight="1" x14ac:dyDescent="0.25">
      <c r="A4" s="179"/>
      <c r="B4" s="179"/>
      <c r="C4" s="179"/>
      <c r="G4" s="151" t="str">
        <f>"муниципального образования """&amp;RIGHT(D11,LEN(D11)-FIND("*",D11,1))&amp;""""</f>
        <v>муниципального образования "Мысовское"</v>
      </c>
    </row>
    <row r="5" spans="1:9" ht="12.75" customHeight="1" x14ac:dyDescent="0.25">
      <c r="A5" s="177"/>
      <c r="B5" s="176"/>
      <c r="C5" s="176"/>
      <c r="D5" s="178"/>
      <c r="E5" s="178"/>
      <c r="F5" s="178"/>
      <c r="G5" s="150" t="s">
        <v>465</v>
      </c>
      <c r="H5" s="178"/>
      <c r="I5" s="178"/>
    </row>
    <row r="6" spans="1:9" ht="75" customHeight="1" x14ac:dyDescent="0.25">
      <c r="A6" s="250" t="str">
        <f>"Предельные ассигнования из бюджета муниципального образования """&amp;MID(D11,FIND("*",D11,1)+1,LEN(D11)-FIND("*",D11,1))&amp;""" "&amp;MID(D11,FIND("%",D11,1)+5,FIND("*",D11,1)-FIND("%",D11,1)-5)&amp;" на плановый период "&amp;MID(D10,FIND("Прогноз",D10,1)+8,4)&amp;" и "&amp;MID(G11,FIND("Прогноз",G11,1)+8,4)&amp;" годов по целевым статьям (государственным программам и непрограммным направлениям деятельности), группам (группам и подгруппам) видов расходов классификации расходов бюджетов Российской Федерации"</f>
        <v>Предельные ассигнования из бюджета муниципального образования "Мысовское"  Кезского района на плановый период 2022 и 2023 годов по целевым статьям (государственным программам и непрограммным направлениям деятельности), группам (группам и подгруппам) видов расходов классификации расходов бюджетов Российской Федерации</v>
      </c>
      <c r="B6" s="250"/>
      <c r="C6" s="250"/>
      <c r="D6" s="250"/>
      <c r="E6" s="250"/>
      <c r="F6" s="250"/>
      <c r="G6" s="250"/>
    </row>
    <row r="7" spans="1:9" ht="12.75" customHeight="1" x14ac:dyDescent="0.25">
      <c r="A7" s="177"/>
      <c r="B7" s="176"/>
      <c r="C7" s="176"/>
      <c r="D7" s="175"/>
      <c r="E7" s="175"/>
      <c r="F7" s="175"/>
      <c r="G7" s="175" t="s">
        <v>57</v>
      </c>
      <c r="H7" s="175"/>
      <c r="I7" s="175"/>
    </row>
    <row r="8" spans="1:9" ht="12.75" customHeight="1" x14ac:dyDescent="0.25">
      <c r="A8" s="253" t="s">
        <v>58</v>
      </c>
      <c r="B8" s="254" t="s">
        <v>49</v>
      </c>
      <c r="C8" s="254" t="s">
        <v>50</v>
      </c>
      <c r="D8" s="255" t="s">
        <v>48</v>
      </c>
      <c r="E8" s="255"/>
      <c r="F8" s="255"/>
      <c r="G8" s="255"/>
      <c r="H8" s="175"/>
      <c r="I8" s="175"/>
    </row>
    <row r="9" spans="1:9" s="171" customFormat="1" ht="44.25" customHeight="1" x14ac:dyDescent="0.2">
      <c r="A9" s="253"/>
      <c r="B9" s="254"/>
      <c r="C9" s="254"/>
      <c r="D9" s="172" t="str">
        <f>MID(D11,FIND("Прогноз",D11,1)+8,4)&amp;" год"</f>
        <v>2022 год</v>
      </c>
      <c r="E9" s="172" t="str">
        <f>MID(E11,FIND("Прогноз",E11,1)+8,4)&amp;" ББ="&amp;LEFT(RIGHT(E10,12),2)</f>
        <v>2022 ББ=20</v>
      </c>
      <c r="F9" s="172" t="str">
        <f>MID(F11,FIND("Прогноз",F11,1)+8,4)&amp;" ББ="&amp;LEFT(RIGHT(F10,12),2)</f>
        <v>2022 ББ=22</v>
      </c>
      <c r="G9" s="172" t="str">
        <f>MID(G11,FIND("Прогноз",G11,1)+8,4)&amp;" год"</f>
        <v>2023 год</v>
      </c>
      <c r="H9" s="160" t="str">
        <f>MID(H11,FIND("Прогноз",H11,1)+8,4)&amp;" ББ="&amp;LEFT(RIGHT(H10,12),2)</f>
        <v>2023 ББ=20</v>
      </c>
      <c r="I9" s="143" t="str">
        <f>MID(I11,FIND("Прогноз",I11,1)+8,4)&amp;" ББ="&amp;LEFT(RIGHT(I10,12),2)</f>
        <v>2023 ББ=22</v>
      </c>
    </row>
    <row r="10" spans="1:9" s="139" customFormat="1" ht="87.75" hidden="1" customHeight="1" x14ac:dyDescent="0.2">
      <c r="A10" s="142" t="s">
        <v>44</v>
      </c>
      <c r="B10" s="142" t="s">
        <v>210</v>
      </c>
      <c r="C10" s="142" t="s">
        <v>51</v>
      </c>
      <c r="D10" s="169" t="s">
        <v>441</v>
      </c>
      <c r="E10" s="169" t="s">
        <v>440</v>
      </c>
      <c r="F10" s="169" t="s">
        <v>439</v>
      </c>
      <c r="G10" s="169" t="s">
        <v>438</v>
      </c>
      <c r="H10" s="169" t="s">
        <v>437</v>
      </c>
      <c r="I10" s="169" t="s">
        <v>436</v>
      </c>
    </row>
    <row r="11" spans="1:9" s="131" customFormat="1" ht="64.5" hidden="1" customHeight="1" x14ac:dyDescent="0.2">
      <c r="A11" s="138" t="s">
        <v>43</v>
      </c>
      <c r="B11" s="138" t="s">
        <v>49</v>
      </c>
      <c r="C11" s="138" t="s">
        <v>52</v>
      </c>
      <c r="D11" s="167" t="s">
        <v>425</v>
      </c>
      <c r="E11" s="167" t="s">
        <v>425</v>
      </c>
      <c r="F11" s="167" t="s">
        <v>425</v>
      </c>
      <c r="G11" s="167" t="s">
        <v>435</v>
      </c>
      <c r="H11" s="167" t="s">
        <v>435</v>
      </c>
      <c r="I11" s="167" t="s">
        <v>435</v>
      </c>
    </row>
    <row r="12" spans="1:9" s="131" customFormat="1" ht="14.25" hidden="1" x14ac:dyDescent="0.2">
      <c r="A12" s="166" t="s">
        <v>235</v>
      </c>
      <c r="B12" s="165" t="s">
        <v>45</v>
      </c>
      <c r="C12" s="165" t="s">
        <v>45</v>
      </c>
      <c r="D12" s="164">
        <v>2220</v>
      </c>
      <c r="E12" s="164">
        <v>2220</v>
      </c>
      <c r="F12" s="164"/>
      <c r="G12" s="164">
        <v>2270.6</v>
      </c>
      <c r="H12" s="164">
        <v>2270.6</v>
      </c>
      <c r="I12" s="164"/>
    </row>
    <row r="13" spans="1:9" s="131" customFormat="1" ht="14.25" x14ac:dyDescent="0.2">
      <c r="A13" s="166" t="s">
        <v>206</v>
      </c>
      <c r="B13" s="165" t="s">
        <v>236</v>
      </c>
      <c r="C13" s="165" t="s">
        <v>45</v>
      </c>
      <c r="D13" s="164">
        <v>2220</v>
      </c>
      <c r="E13" s="164">
        <v>2220</v>
      </c>
      <c r="F13" s="164"/>
      <c r="G13" s="164">
        <v>2270.6</v>
      </c>
      <c r="H13" s="164">
        <v>2270.6</v>
      </c>
      <c r="I13" s="164"/>
    </row>
    <row r="14" spans="1:9" s="131" customFormat="1" ht="21.75" x14ac:dyDescent="0.2">
      <c r="A14" s="166" t="s">
        <v>56</v>
      </c>
      <c r="B14" s="165" t="s">
        <v>237</v>
      </c>
      <c r="C14" s="165" t="s">
        <v>45</v>
      </c>
      <c r="D14" s="164">
        <v>103.1</v>
      </c>
      <c r="E14" s="164">
        <v>103.1</v>
      </c>
      <c r="F14" s="164"/>
      <c r="G14" s="164">
        <v>105.9</v>
      </c>
      <c r="H14" s="164">
        <v>105.9</v>
      </c>
      <c r="I14" s="164"/>
    </row>
    <row r="15" spans="1:9" s="131" customFormat="1" ht="14.25" x14ac:dyDescent="0.2">
      <c r="A15" s="163" t="s">
        <v>238</v>
      </c>
      <c r="B15" s="162" t="s">
        <v>237</v>
      </c>
      <c r="C15" s="162" t="s">
        <v>53</v>
      </c>
      <c r="D15" s="161">
        <v>76.599999999999994</v>
      </c>
      <c r="E15" s="161">
        <v>76.599999999999994</v>
      </c>
      <c r="F15" s="161"/>
      <c r="G15" s="161">
        <v>78.8</v>
      </c>
      <c r="H15" s="161">
        <v>78.8</v>
      </c>
      <c r="I15" s="161"/>
    </row>
    <row r="16" spans="1:9" s="131" customFormat="1" ht="33.75" x14ac:dyDescent="0.2">
      <c r="A16" s="163" t="s">
        <v>239</v>
      </c>
      <c r="B16" s="162" t="s">
        <v>237</v>
      </c>
      <c r="C16" s="162" t="s">
        <v>240</v>
      </c>
      <c r="D16" s="161">
        <v>23.2</v>
      </c>
      <c r="E16" s="161">
        <v>23.2</v>
      </c>
      <c r="F16" s="161"/>
      <c r="G16" s="161">
        <v>23.8</v>
      </c>
      <c r="H16" s="161">
        <v>23.8</v>
      </c>
      <c r="I16" s="161"/>
    </row>
    <row r="17" spans="1:9" s="131" customFormat="1" ht="14.25" x14ac:dyDescent="0.2">
      <c r="A17" s="163" t="s">
        <v>321</v>
      </c>
      <c r="B17" s="162" t="s">
        <v>237</v>
      </c>
      <c r="C17" s="162" t="s">
        <v>54</v>
      </c>
      <c r="D17" s="161">
        <v>3.3</v>
      </c>
      <c r="E17" s="161">
        <v>3.3</v>
      </c>
      <c r="F17" s="161"/>
      <c r="G17" s="161">
        <v>3.3</v>
      </c>
      <c r="H17" s="161">
        <v>3.3</v>
      </c>
      <c r="I17" s="161"/>
    </row>
    <row r="18" spans="1:9" s="131" customFormat="1" ht="14.25" x14ac:dyDescent="0.2">
      <c r="A18" s="166" t="s">
        <v>241</v>
      </c>
      <c r="B18" s="165" t="s">
        <v>242</v>
      </c>
      <c r="C18" s="165" t="s">
        <v>45</v>
      </c>
      <c r="D18" s="164">
        <v>531.5</v>
      </c>
      <c r="E18" s="164">
        <v>531.5</v>
      </c>
      <c r="F18" s="164"/>
      <c r="G18" s="164">
        <v>552.5</v>
      </c>
      <c r="H18" s="164">
        <v>552.5</v>
      </c>
      <c r="I18" s="164"/>
    </row>
    <row r="19" spans="1:9" s="131" customFormat="1" ht="14.25" x14ac:dyDescent="0.2">
      <c r="A19" s="163" t="s">
        <v>238</v>
      </c>
      <c r="B19" s="162" t="s">
        <v>242</v>
      </c>
      <c r="C19" s="162" t="s">
        <v>53</v>
      </c>
      <c r="D19" s="161">
        <v>408.2</v>
      </c>
      <c r="E19" s="161">
        <v>408.2</v>
      </c>
      <c r="F19" s="161"/>
      <c r="G19" s="161">
        <v>424.3</v>
      </c>
      <c r="H19" s="161">
        <v>424.3</v>
      </c>
      <c r="I19" s="161"/>
    </row>
    <row r="20" spans="1:9" s="131" customFormat="1" ht="33.75" x14ac:dyDescent="0.2">
      <c r="A20" s="163" t="s">
        <v>239</v>
      </c>
      <c r="B20" s="162" t="s">
        <v>242</v>
      </c>
      <c r="C20" s="162" t="s">
        <v>240</v>
      </c>
      <c r="D20" s="161">
        <v>123.3</v>
      </c>
      <c r="E20" s="161">
        <v>123.3</v>
      </c>
      <c r="F20" s="161"/>
      <c r="G20" s="161">
        <v>128.19999999999999</v>
      </c>
      <c r="H20" s="161">
        <v>128.19999999999999</v>
      </c>
      <c r="I20" s="161"/>
    </row>
    <row r="21" spans="1:9" s="131" customFormat="1" ht="14.25" x14ac:dyDescent="0.2">
      <c r="A21" s="166" t="s">
        <v>207</v>
      </c>
      <c r="B21" s="165" t="s">
        <v>243</v>
      </c>
      <c r="C21" s="165" t="s">
        <v>45</v>
      </c>
      <c r="D21" s="164">
        <v>674.4</v>
      </c>
      <c r="E21" s="164">
        <v>674.4</v>
      </c>
      <c r="F21" s="164"/>
      <c r="G21" s="164">
        <v>701.2</v>
      </c>
      <c r="H21" s="164">
        <v>701.2</v>
      </c>
      <c r="I21" s="164"/>
    </row>
    <row r="22" spans="1:9" s="131" customFormat="1" ht="14.25" x14ac:dyDescent="0.2">
      <c r="A22" s="163" t="s">
        <v>238</v>
      </c>
      <c r="B22" s="162" t="s">
        <v>243</v>
      </c>
      <c r="C22" s="162" t="s">
        <v>53</v>
      </c>
      <c r="D22" s="161">
        <v>465.8</v>
      </c>
      <c r="E22" s="161">
        <v>465.8</v>
      </c>
      <c r="F22" s="161"/>
      <c r="G22" s="161">
        <v>484.2</v>
      </c>
      <c r="H22" s="161">
        <v>484.2</v>
      </c>
      <c r="I22" s="161"/>
    </row>
    <row r="23" spans="1:9" s="131" customFormat="1" ht="33.75" x14ac:dyDescent="0.2">
      <c r="A23" s="163" t="s">
        <v>239</v>
      </c>
      <c r="B23" s="162" t="s">
        <v>243</v>
      </c>
      <c r="C23" s="162" t="s">
        <v>240</v>
      </c>
      <c r="D23" s="161">
        <v>140.69999999999999</v>
      </c>
      <c r="E23" s="161">
        <v>140.69999999999999</v>
      </c>
      <c r="F23" s="161"/>
      <c r="G23" s="161">
        <v>146.30000000000001</v>
      </c>
      <c r="H23" s="161">
        <v>146.30000000000001</v>
      </c>
      <c r="I23" s="161"/>
    </row>
    <row r="24" spans="1:9" s="131" customFormat="1" ht="14.25" x14ac:dyDescent="0.2">
      <c r="A24" s="163" t="s">
        <v>321</v>
      </c>
      <c r="B24" s="162" t="s">
        <v>243</v>
      </c>
      <c r="C24" s="162" t="s">
        <v>54</v>
      </c>
      <c r="D24" s="161">
        <v>61.2</v>
      </c>
      <c r="E24" s="161">
        <v>61.2</v>
      </c>
      <c r="F24" s="161"/>
      <c r="G24" s="161">
        <v>64</v>
      </c>
      <c r="H24" s="161">
        <v>64</v>
      </c>
      <c r="I24" s="161"/>
    </row>
    <row r="25" spans="1:9" s="131" customFormat="1" ht="14.25" x14ac:dyDescent="0.2">
      <c r="A25" s="163" t="s">
        <v>418</v>
      </c>
      <c r="B25" s="162" t="s">
        <v>243</v>
      </c>
      <c r="C25" s="162" t="s">
        <v>417</v>
      </c>
      <c r="D25" s="161">
        <v>4.7</v>
      </c>
      <c r="E25" s="161">
        <v>4.7</v>
      </c>
      <c r="F25" s="161"/>
      <c r="G25" s="161">
        <v>4.7</v>
      </c>
      <c r="H25" s="161">
        <v>4.7</v>
      </c>
      <c r="I25" s="161"/>
    </row>
    <row r="26" spans="1:9" s="131" customFormat="1" ht="14.25" x14ac:dyDescent="0.2">
      <c r="A26" s="163" t="s">
        <v>208</v>
      </c>
      <c r="B26" s="162" t="s">
        <v>243</v>
      </c>
      <c r="C26" s="162" t="s">
        <v>55</v>
      </c>
      <c r="D26" s="161">
        <v>1.5</v>
      </c>
      <c r="E26" s="161">
        <v>1.5</v>
      </c>
      <c r="F26" s="161"/>
      <c r="G26" s="161">
        <v>1.5</v>
      </c>
      <c r="H26" s="161">
        <v>1.5</v>
      </c>
      <c r="I26" s="161"/>
    </row>
    <row r="27" spans="1:9" s="131" customFormat="1" ht="14.25" x14ac:dyDescent="0.2">
      <c r="A27" s="163" t="s">
        <v>308</v>
      </c>
      <c r="B27" s="162" t="s">
        <v>243</v>
      </c>
      <c r="C27" s="162" t="s">
        <v>309</v>
      </c>
      <c r="D27" s="161">
        <v>0.5</v>
      </c>
      <c r="E27" s="161">
        <v>0.5</v>
      </c>
      <c r="F27" s="161"/>
      <c r="G27" s="161">
        <v>0.5</v>
      </c>
      <c r="H27" s="161">
        <v>0.5</v>
      </c>
      <c r="I27" s="161"/>
    </row>
    <row r="28" spans="1:9" s="131" customFormat="1" ht="14.25" x14ac:dyDescent="0.2">
      <c r="A28" s="166" t="s">
        <v>387</v>
      </c>
      <c r="B28" s="165" t="s">
        <v>386</v>
      </c>
      <c r="C28" s="165" t="s">
        <v>45</v>
      </c>
      <c r="D28" s="164">
        <v>2</v>
      </c>
      <c r="E28" s="164">
        <v>2</v>
      </c>
      <c r="F28" s="164"/>
      <c r="G28" s="164">
        <v>2</v>
      </c>
      <c r="H28" s="164">
        <v>2</v>
      </c>
      <c r="I28" s="164"/>
    </row>
    <row r="29" spans="1:9" s="131" customFormat="1" ht="14.25" x14ac:dyDescent="0.2">
      <c r="A29" s="163" t="s">
        <v>321</v>
      </c>
      <c r="B29" s="162" t="s">
        <v>386</v>
      </c>
      <c r="C29" s="162" t="s">
        <v>54</v>
      </c>
      <c r="D29" s="161">
        <v>2</v>
      </c>
      <c r="E29" s="161">
        <v>2</v>
      </c>
      <c r="F29" s="161"/>
      <c r="G29" s="161">
        <v>2</v>
      </c>
      <c r="H29" s="161">
        <v>2</v>
      </c>
      <c r="I29" s="161"/>
    </row>
    <row r="30" spans="1:9" s="131" customFormat="1" ht="21.75" x14ac:dyDescent="0.2">
      <c r="A30" s="166" t="s">
        <v>382</v>
      </c>
      <c r="B30" s="165" t="s">
        <v>354</v>
      </c>
      <c r="C30" s="165" t="s">
        <v>45</v>
      </c>
      <c r="D30" s="164">
        <v>11</v>
      </c>
      <c r="E30" s="164">
        <v>11</v>
      </c>
      <c r="F30" s="164"/>
      <c r="G30" s="164">
        <v>11</v>
      </c>
      <c r="H30" s="164">
        <v>11</v>
      </c>
      <c r="I30" s="164"/>
    </row>
    <row r="31" spans="1:9" s="131" customFormat="1" ht="14.25" x14ac:dyDescent="0.2">
      <c r="A31" s="163" t="s">
        <v>321</v>
      </c>
      <c r="B31" s="162" t="s">
        <v>354</v>
      </c>
      <c r="C31" s="162" t="s">
        <v>54</v>
      </c>
      <c r="D31" s="161">
        <v>11</v>
      </c>
      <c r="E31" s="161">
        <v>11</v>
      </c>
      <c r="F31" s="161"/>
      <c r="G31" s="161">
        <v>11</v>
      </c>
      <c r="H31" s="161">
        <v>11</v>
      </c>
      <c r="I31" s="161"/>
    </row>
    <row r="32" spans="1:9" s="131" customFormat="1" ht="14.25" x14ac:dyDescent="0.2">
      <c r="A32" s="166" t="s">
        <v>356</v>
      </c>
      <c r="B32" s="165" t="s">
        <v>357</v>
      </c>
      <c r="C32" s="165" t="s">
        <v>45</v>
      </c>
      <c r="D32" s="164">
        <v>5</v>
      </c>
      <c r="E32" s="164">
        <v>5</v>
      </c>
      <c r="F32" s="164"/>
      <c r="G32" s="164">
        <v>5</v>
      </c>
      <c r="H32" s="164">
        <v>5</v>
      </c>
      <c r="I32" s="164"/>
    </row>
    <row r="33" spans="1:9" s="131" customFormat="1" ht="14.25" x14ac:dyDescent="0.2">
      <c r="A33" s="163" t="s">
        <v>321</v>
      </c>
      <c r="B33" s="162" t="s">
        <v>357</v>
      </c>
      <c r="C33" s="162" t="s">
        <v>54</v>
      </c>
      <c r="D33" s="161">
        <v>5</v>
      </c>
      <c r="E33" s="161">
        <v>5</v>
      </c>
      <c r="F33" s="161"/>
      <c r="G33" s="161">
        <v>5</v>
      </c>
      <c r="H33" s="161">
        <v>5</v>
      </c>
      <c r="I33" s="161"/>
    </row>
    <row r="34" spans="1:9" s="131" customFormat="1" ht="14.25" x14ac:dyDescent="0.2">
      <c r="A34" s="166" t="s">
        <v>358</v>
      </c>
      <c r="B34" s="165" t="s">
        <v>359</v>
      </c>
      <c r="C34" s="165" t="s">
        <v>45</v>
      </c>
      <c r="D34" s="164">
        <v>30</v>
      </c>
      <c r="E34" s="164">
        <v>30</v>
      </c>
      <c r="F34" s="164"/>
      <c r="G34" s="164">
        <v>30</v>
      </c>
      <c r="H34" s="164">
        <v>30</v>
      </c>
      <c r="I34" s="164"/>
    </row>
    <row r="35" spans="1:9" s="131" customFormat="1" ht="14.25" x14ac:dyDescent="0.2">
      <c r="A35" s="163" t="s">
        <v>321</v>
      </c>
      <c r="B35" s="162" t="s">
        <v>359</v>
      </c>
      <c r="C35" s="162" t="s">
        <v>54</v>
      </c>
      <c r="D35" s="161">
        <v>30</v>
      </c>
      <c r="E35" s="161">
        <v>30</v>
      </c>
      <c r="F35" s="161"/>
      <c r="G35" s="161">
        <v>30</v>
      </c>
      <c r="H35" s="161">
        <v>30</v>
      </c>
      <c r="I35" s="161"/>
    </row>
    <row r="36" spans="1:9" s="131" customFormat="1" ht="21.75" x14ac:dyDescent="0.2">
      <c r="A36" s="166" t="s">
        <v>379</v>
      </c>
      <c r="B36" s="165" t="s">
        <v>377</v>
      </c>
      <c r="C36" s="165" t="s">
        <v>45</v>
      </c>
      <c r="D36" s="164">
        <v>5</v>
      </c>
      <c r="E36" s="164">
        <v>5</v>
      </c>
      <c r="F36" s="164"/>
      <c r="G36" s="164">
        <v>5</v>
      </c>
      <c r="H36" s="164">
        <v>5</v>
      </c>
      <c r="I36" s="164"/>
    </row>
    <row r="37" spans="1:9" s="131" customFormat="1" ht="14.25" x14ac:dyDescent="0.2">
      <c r="A37" s="163" t="s">
        <v>321</v>
      </c>
      <c r="B37" s="162" t="s">
        <v>377</v>
      </c>
      <c r="C37" s="162" t="s">
        <v>54</v>
      </c>
      <c r="D37" s="161">
        <v>5</v>
      </c>
      <c r="E37" s="161">
        <v>5</v>
      </c>
      <c r="F37" s="161"/>
      <c r="G37" s="161">
        <v>5</v>
      </c>
      <c r="H37" s="161">
        <v>5</v>
      </c>
      <c r="I37" s="161"/>
    </row>
    <row r="38" spans="1:9" s="131" customFormat="1" ht="21.75" x14ac:dyDescent="0.2">
      <c r="A38" s="166" t="s">
        <v>209</v>
      </c>
      <c r="B38" s="165" t="s">
        <v>244</v>
      </c>
      <c r="C38" s="165" t="s">
        <v>45</v>
      </c>
      <c r="D38" s="164">
        <v>770</v>
      </c>
      <c r="E38" s="164">
        <v>770</v>
      </c>
      <c r="F38" s="164"/>
      <c r="G38" s="164">
        <v>770</v>
      </c>
      <c r="H38" s="164">
        <v>770</v>
      </c>
      <c r="I38" s="164"/>
    </row>
    <row r="39" spans="1:9" s="131" customFormat="1" ht="14.25" x14ac:dyDescent="0.2">
      <c r="A39" s="163" t="s">
        <v>321</v>
      </c>
      <c r="B39" s="162" t="s">
        <v>244</v>
      </c>
      <c r="C39" s="162" t="s">
        <v>54</v>
      </c>
      <c r="D39" s="161">
        <v>770</v>
      </c>
      <c r="E39" s="161">
        <v>770</v>
      </c>
      <c r="F39" s="161"/>
      <c r="G39" s="161">
        <v>770</v>
      </c>
      <c r="H39" s="161">
        <v>770</v>
      </c>
      <c r="I39" s="161"/>
    </row>
    <row r="40" spans="1:9" s="131" customFormat="1" ht="14.25" x14ac:dyDescent="0.2">
      <c r="A40" s="166" t="s">
        <v>245</v>
      </c>
      <c r="B40" s="165" t="s">
        <v>246</v>
      </c>
      <c r="C40" s="165" t="s">
        <v>45</v>
      </c>
      <c r="D40" s="164">
        <v>80</v>
      </c>
      <c r="E40" s="164">
        <v>80</v>
      </c>
      <c r="F40" s="164"/>
      <c r="G40" s="164">
        <v>80</v>
      </c>
      <c r="H40" s="164">
        <v>80</v>
      </c>
      <c r="I40" s="164"/>
    </row>
    <row r="41" spans="1:9" s="131" customFormat="1" ht="14.25" x14ac:dyDescent="0.2">
      <c r="A41" s="163" t="s">
        <v>321</v>
      </c>
      <c r="B41" s="162" t="s">
        <v>246</v>
      </c>
      <c r="C41" s="162" t="s">
        <v>54</v>
      </c>
      <c r="D41" s="161">
        <v>80</v>
      </c>
      <c r="E41" s="161">
        <v>80</v>
      </c>
      <c r="F41" s="161"/>
      <c r="G41" s="161">
        <v>80</v>
      </c>
      <c r="H41" s="161">
        <v>80</v>
      </c>
      <c r="I41" s="161"/>
    </row>
    <row r="42" spans="1:9" s="131" customFormat="1" ht="14.25" x14ac:dyDescent="0.2">
      <c r="A42" s="166" t="s">
        <v>385</v>
      </c>
      <c r="B42" s="165" t="s">
        <v>383</v>
      </c>
      <c r="C42" s="165" t="s">
        <v>45</v>
      </c>
      <c r="D42" s="164">
        <v>8</v>
      </c>
      <c r="E42" s="164">
        <v>8</v>
      </c>
      <c r="F42" s="164"/>
      <c r="G42" s="164">
        <v>8</v>
      </c>
      <c r="H42" s="164">
        <v>8</v>
      </c>
      <c r="I42" s="164"/>
    </row>
    <row r="43" spans="1:9" s="131" customFormat="1" ht="14.25" x14ac:dyDescent="0.2">
      <c r="A43" s="163" t="s">
        <v>321</v>
      </c>
      <c r="B43" s="162" t="s">
        <v>383</v>
      </c>
      <c r="C43" s="162" t="s">
        <v>54</v>
      </c>
      <c r="D43" s="161">
        <v>8</v>
      </c>
      <c r="E43" s="161">
        <v>8</v>
      </c>
      <c r="F43" s="161"/>
      <c r="G43" s="161">
        <v>8</v>
      </c>
      <c r="H43" s="161">
        <v>8</v>
      </c>
      <c r="I43" s="161"/>
    </row>
    <row r="44" spans="1:9" x14ac:dyDescent="0.25">
      <c r="A44" s="251" t="s">
        <v>46</v>
      </c>
      <c r="B44" s="251"/>
      <c r="C44" s="251"/>
      <c r="D44" s="126">
        <f>D12</f>
        <v>2220</v>
      </c>
      <c r="E44" s="125"/>
      <c r="F44" s="125"/>
      <c r="G44" s="126">
        <f>G12</f>
        <v>2270.6</v>
      </c>
      <c r="H44" s="125"/>
      <c r="I44" s="125"/>
    </row>
    <row r="45" spans="1:9" ht="24" customHeight="1" x14ac:dyDescent="0.25">
      <c r="A45" s="252" t="s">
        <v>360</v>
      </c>
      <c r="B45" s="252"/>
      <c r="C45" s="252"/>
      <c r="D45" s="126">
        <f>F12</f>
        <v>0</v>
      </c>
      <c r="E45" s="125"/>
      <c r="F45" s="125"/>
      <c r="G45" s="126">
        <f>I12</f>
        <v>0</v>
      </c>
      <c r="H45" s="125"/>
      <c r="I45" s="125"/>
    </row>
    <row r="46" spans="1:9" x14ac:dyDescent="0.25">
      <c r="A46" s="251" t="s">
        <v>47</v>
      </c>
      <c r="B46" s="251"/>
      <c r="C46" s="251"/>
      <c r="D46" s="126">
        <f>E12</f>
        <v>2220</v>
      </c>
      <c r="E46" s="125"/>
      <c r="F46" s="125"/>
      <c r="G46" s="126">
        <f>H12</f>
        <v>2270.6</v>
      </c>
      <c r="H46" s="125"/>
      <c r="I46" s="125"/>
    </row>
  </sheetData>
  <mergeCells count="8">
    <mergeCell ref="A44:C44"/>
    <mergeCell ref="A45:C45"/>
    <mergeCell ref="A46:C46"/>
    <mergeCell ref="A6:G6"/>
    <mergeCell ref="A8:A9"/>
    <mergeCell ref="B8:B9"/>
    <mergeCell ref="C8:C9"/>
    <mergeCell ref="D8:G8"/>
  </mergeCells>
  <pageMargins left="0.70866141732283472" right="0.70866141732283472" top="0.74803149606299213" bottom="0.19685039370078741" header="0.31496062992125984" footer="0.31496062992125984"/>
  <pageSetup paperSize="9"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6"/>
  <sheetViews>
    <sheetView topLeftCell="A2" workbookViewId="0">
      <selection activeCell="E5" sqref="E5"/>
    </sheetView>
  </sheetViews>
  <sheetFormatPr defaultRowHeight="15" x14ac:dyDescent="0.25"/>
  <cols>
    <col min="1" max="1" width="49.28515625" style="159" customWidth="1"/>
    <col min="2" max="2" width="5.85546875" style="159" customWidth="1"/>
    <col min="3" max="3" width="9.140625" style="159"/>
    <col min="4" max="4" width="5.85546875" style="159" customWidth="1"/>
    <col min="5" max="5" width="8.85546875" style="156" customWidth="1"/>
    <col min="6" max="7" width="9.85546875" style="157" hidden="1" customWidth="1"/>
    <col min="8" max="9" width="8.85546875" style="157" hidden="1" customWidth="1"/>
    <col min="10" max="16384" width="9.140625" style="156"/>
  </cols>
  <sheetData>
    <row r="1" spans="1:9" s="131" customFormat="1" ht="12.75" hidden="1" customHeight="1" x14ac:dyDescent="0.2">
      <c r="A1" s="163"/>
      <c r="B1" s="162"/>
      <c r="C1" s="162"/>
      <c r="D1" s="162"/>
      <c r="E1" s="161"/>
      <c r="F1" s="161"/>
      <c r="G1" s="161"/>
      <c r="H1" s="161"/>
      <c r="I1" s="161"/>
    </row>
    <row r="2" spans="1:9" ht="12.75" customHeight="1" x14ac:dyDescent="0.25">
      <c r="A2" s="177"/>
      <c r="B2" s="183"/>
      <c r="C2" s="180"/>
      <c r="D2" s="180"/>
      <c r="E2" s="154" t="s">
        <v>463</v>
      </c>
    </row>
    <row r="3" spans="1:9" ht="12.75" customHeight="1" x14ac:dyDescent="0.25">
      <c r="A3" s="179"/>
      <c r="B3" s="179"/>
      <c r="C3" s="179"/>
      <c r="D3" s="179"/>
      <c r="E3" s="151" t="s">
        <v>42</v>
      </c>
    </row>
    <row r="4" spans="1:9" ht="12.75" customHeight="1" x14ac:dyDescent="0.25">
      <c r="A4" s="179"/>
      <c r="B4" s="179"/>
      <c r="C4" s="179"/>
      <c r="D4" s="179"/>
      <c r="E4" s="151" t="str">
        <f>"муниципального образования """&amp;RIGHT(E10,LEN(E10)-FIND("*",E10,1))&amp;""""</f>
        <v>муниципального образования "Мысовское"</v>
      </c>
    </row>
    <row r="5" spans="1:9" ht="12.75" customHeight="1" x14ac:dyDescent="0.25">
      <c r="A5" s="177"/>
      <c r="B5" s="176"/>
      <c r="C5" s="176"/>
      <c r="D5" s="176"/>
      <c r="E5" s="150" t="s">
        <v>465</v>
      </c>
      <c r="F5" s="178"/>
      <c r="G5" s="178"/>
      <c r="H5" s="178"/>
      <c r="I5" s="178"/>
    </row>
    <row r="6" spans="1:9" ht="75" customHeight="1" x14ac:dyDescent="0.25">
      <c r="A6" s="250" t="str">
        <f>"Предельные ассигнования из бюджета муниципального образования """&amp;MID(E10,FIND("*",E10,1)+1,LEN(E10)-FIND("*",E10,1))&amp;""" "&amp;MID(E10,FIND("%",E10,1)+5,FIND("*",E10,1)-FIND("%",E10,1)-5)&amp;"  на "&amp;MID(E10,FIND("Проект",E10,1)+7,4)&amp;" год по разделам, подразделам, целевым статьям, группам (группам и подгруппам) видов расходов классификации расходов бюджетов Российской Федерации"</f>
        <v>Предельные ассигнования из бюджета муниципального образования "Мысовское"  Кезского района  на 2021 год по разделам, подразделам, целевым статьям, группам (группам и подгруппам) видов расходов классификации расходов бюджетов Российской Федерации</v>
      </c>
      <c r="B6" s="250"/>
      <c r="C6" s="250"/>
      <c r="D6" s="250"/>
      <c r="E6" s="250"/>
      <c r="F6" s="250"/>
      <c r="G6" s="250"/>
    </row>
    <row r="7" spans="1:9" ht="12.75" customHeight="1" x14ac:dyDescent="0.25">
      <c r="A7" s="177"/>
      <c r="B7" s="176"/>
      <c r="C7" s="176"/>
      <c r="D7" s="176"/>
      <c r="E7" s="175" t="s">
        <v>57</v>
      </c>
      <c r="F7" s="175"/>
      <c r="G7" s="175"/>
      <c r="H7" s="175"/>
      <c r="I7" s="175"/>
    </row>
    <row r="8" spans="1:9" s="171" customFormat="1" ht="56.25" customHeight="1" x14ac:dyDescent="0.2">
      <c r="A8" s="174" t="s">
        <v>58</v>
      </c>
      <c r="B8" s="173" t="s">
        <v>274</v>
      </c>
      <c r="C8" s="173" t="s">
        <v>49</v>
      </c>
      <c r="D8" s="173" t="s">
        <v>50</v>
      </c>
      <c r="E8" s="172" t="str">
        <f>"Сумма на "&amp;MID(E10,FIND("Проект",E10,1)+7,4)&amp;" год"</f>
        <v>Сумма на 2021 год</v>
      </c>
      <c r="F8" s="143" t="str">
        <f>MID(F10,FIND("Проект",F10,1)+7,4)&amp;" ББ="&amp;LEFT(RIGHT(F9,12),2)</f>
        <v>2021 ББ=20</v>
      </c>
      <c r="G8" s="143" t="str">
        <f>MID(G10,FIND("Проект",G10,1)+7,4)&amp;" ББ="&amp;LEFT(RIGHT(G9,12),2)</f>
        <v>2021 ББ=22</v>
      </c>
      <c r="H8" s="143"/>
      <c r="I8" s="143"/>
    </row>
    <row r="9" spans="1:9" s="139" customFormat="1" ht="87.75" hidden="1" customHeight="1" x14ac:dyDescent="0.2">
      <c r="A9" s="142" t="s">
        <v>44</v>
      </c>
      <c r="B9" s="142" t="s">
        <v>275</v>
      </c>
      <c r="C9" s="142" t="s">
        <v>210</v>
      </c>
      <c r="D9" s="142" t="s">
        <v>51</v>
      </c>
      <c r="E9" s="170" t="s">
        <v>444</v>
      </c>
      <c r="F9" s="169" t="s">
        <v>443</v>
      </c>
      <c r="G9" s="169" t="s">
        <v>442</v>
      </c>
      <c r="H9" s="169"/>
      <c r="I9" s="169"/>
    </row>
    <row r="10" spans="1:9" s="131" customFormat="1" ht="64.5" hidden="1" customHeight="1" x14ac:dyDescent="0.2">
      <c r="A10" s="138" t="s">
        <v>43</v>
      </c>
      <c r="B10" s="138" t="s">
        <v>276</v>
      </c>
      <c r="C10" s="138" t="s">
        <v>49</v>
      </c>
      <c r="D10" s="138" t="s">
        <v>52</v>
      </c>
      <c r="E10" s="168" t="s">
        <v>420</v>
      </c>
      <c r="F10" s="167" t="s">
        <v>420</v>
      </c>
      <c r="G10" s="167" t="s">
        <v>420</v>
      </c>
      <c r="H10" s="167"/>
      <c r="I10" s="167"/>
    </row>
    <row r="11" spans="1:9" s="131" customFormat="1" ht="14.25" hidden="1" x14ac:dyDescent="0.2">
      <c r="A11" s="166" t="s">
        <v>268</v>
      </c>
      <c r="B11" s="165" t="s">
        <v>45</v>
      </c>
      <c r="C11" s="165" t="s">
        <v>45</v>
      </c>
      <c r="D11" s="165" t="s">
        <v>45</v>
      </c>
      <c r="E11" s="164">
        <v>2240.6</v>
      </c>
      <c r="F11" s="164">
        <v>2240.6</v>
      </c>
      <c r="G11" s="164"/>
      <c r="H11" s="164"/>
      <c r="I11" s="164"/>
    </row>
    <row r="12" spans="1:9" s="131" customFormat="1" ht="14.25" x14ac:dyDescent="0.2">
      <c r="A12" s="166" t="s">
        <v>258</v>
      </c>
      <c r="B12" s="165" t="s">
        <v>277</v>
      </c>
      <c r="C12" s="165" t="s">
        <v>45</v>
      </c>
      <c r="D12" s="165" t="s">
        <v>45</v>
      </c>
      <c r="E12" s="164">
        <v>1202.3</v>
      </c>
      <c r="F12" s="164">
        <v>1202.3</v>
      </c>
      <c r="G12" s="164"/>
      <c r="H12" s="164"/>
      <c r="I12" s="164"/>
    </row>
    <row r="13" spans="1:9" s="131" customFormat="1" ht="21.75" x14ac:dyDescent="0.2">
      <c r="A13" s="166" t="s">
        <v>259</v>
      </c>
      <c r="B13" s="165" t="s">
        <v>278</v>
      </c>
      <c r="C13" s="165" t="s">
        <v>45</v>
      </c>
      <c r="D13" s="165" t="s">
        <v>45</v>
      </c>
      <c r="E13" s="164">
        <v>526.29999999999995</v>
      </c>
      <c r="F13" s="164">
        <v>526.29999999999995</v>
      </c>
      <c r="G13" s="164"/>
      <c r="H13" s="164"/>
      <c r="I13" s="164"/>
    </row>
    <row r="14" spans="1:9" s="131" customFormat="1" ht="14.25" x14ac:dyDescent="0.2">
      <c r="A14" s="163" t="s">
        <v>206</v>
      </c>
      <c r="B14" s="162" t="s">
        <v>278</v>
      </c>
      <c r="C14" s="162" t="s">
        <v>236</v>
      </c>
      <c r="D14" s="162" t="s">
        <v>45</v>
      </c>
      <c r="E14" s="161">
        <v>526.29999999999995</v>
      </c>
      <c r="F14" s="161">
        <v>526.29999999999995</v>
      </c>
      <c r="G14" s="161"/>
      <c r="H14" s="161"/>
      <c r="I14" s="161"/>
    </row>
    <row r="15" spans="1:9" s="131" customFormat="1" ht="14.25" x14ac:dyDescent="0.2">
      <c r="A15" s="163" t="s">
        <v>241</v>
      </c>
      <c r="B15" s="162" t="s">
        <v>278</v>
      </c>
      <c r="C15" s="162" t="s">
        <v>242</v>
      </c>
      <c r="D15" s="162" t="s">
        <v>45</v>
      </c>
      <c r="E15" s="161">
        <v>526.29999999999995</v>
      </c>
      <c r="F15" s="161">
        <v>526.29999999999995</v>
      </c>
      <c r="G15" s="161"/>
      <c r="H15" s="161"/>
      <c r="I15" s="161"/>
    </row>
    <row r="16" spans="1:9" s="131" customFormat="1" ht="14.25" x14ac:dyDescent="0.2">
      <c r="A16" s="163" t="s">
        <v>238</v>
      </c>
      <c r="B16" s="162" t="s">
        <v>278</v>
      </c>
      <c r="C16" s="162" t="s">
        <v>242</v>
      </c>
      <c r="D16" s="162" t="s">
        <v>53</v>
      </c>
      <c r="E16" s="161">
        <v>404.2</v>
      </c>
      <c r="F16" s="161">
        <v>404.2</v>
      </c>
      <c r="G16" s="161"/>
      <c r="H16" s="161"/>
      <c r="I16" s="161"/>
    </row>
    <row r="17" spans="1:9" s="131" customFormat="1" ht="33.75" x14ac:dyDescent="0.2">
      <c r="A17" s="163" t="s">
        <v>239</v>
      </c>
      <c r="B17" s="162" t="s">
        <v>278</v>
      </c>
      <c r="C17" s="162" t="s">
        <v>242</v>
      </c>
      <c r="D17" s="162" t="s">
        <v>240</v>
      </c>
      <c r="E17" s="161">
        <v>122.1</v>
      </c>
      <c r="F17" s="161">
        <v>122.1</v>
      </c>
      <c r="G17" s="161"/>
      <c r="H17" s="161"/>
      <c r="I17" s="161"/>
    </row>
    <row r="18" spans="1:9" s="131" customFormat="1" ht="32.25" x14ac:dyDescent="0.2">
      <c r="A18" s="166" t="s">
        <v>261</v>
      </c>
      <c r="B18" s="165" t="s">
        <v>279</v>
      </c>
      <c r="C18" s="165" t="s">
        <v>45</v>
      </c>
      <c r="D18" s="165" t="s">
        <v>45</v>
      </c>
      <c r="E18" s="164">
        <v>666</v>
      </c>
      <c r="F18" s="164">
        <v>666</v>
      </c>
      <c r="G18" s="164"/>
      <c r="H18" s="164"/>
      <c r="I18" s="164"/>
    </row>
    <row r="19" spans="1:9" s="131" customFormat="1" ht="14.25" x14ac:dyDescent="0.2">
      <c r="A19" s="163" t="s">
        <v>206</v>
      </c>
      <c r="B19" s="162" t="s">
        <v>279</v>
      </c>
      <c r="C19" s="162" t="s">
        <v>236</v>
      </c>
      <c r="D19" s="162" t="s">
        <v>45</v>
      </c>
      <c r="E19" s="161">
        <v>666</v>
      </c>
      <c r="F19" s="161">
        <v>666</v>
      </c>
      <c r="G19" s="161"/>
      <c r="H19" s="161"/>
      <c r="I19" s="161"/>
    </row>
    <row r="20" spans="1:9" s="131" customFormat="1" ht="14.25" x14ac:dyDescent="0.2">
      <c r="A20" s="163" t="s">
        <v>207</v>
      </c>
      <c r="B20" s="162" t="s">
        <v>279</v>
      </c>
      <c r="C20" s="162" t="s">
        <v>243</v>
      </c>
      <c r="D20" s="162" t="s">
        <v>45</v>
      </c>
      <c r="E20" s="161">
        <v>666</v>
      </c>
      <c r="F20" s="161">
        <v>666</v>
      </c>
      <c r="G20" s="161"/>
      <c r="H20" s="161"/>
      <c r="I20" s="161"/>
    </row>
    <row r="21" spans="1:9" s="131" customFormat="1" ht="14.25" x14ac:dyDescent="0.2">
      <c r="A21" s="163" t="s">
        <v>238</v>
      </c>
      <c r="B21" s="162" t="s">
        <v>279</v>
      </c>
      <c r="C21" s="162" t="s">
        <v>243</v>
      </c>
      <c r="D21" s="162" t="s">
        <v>53</v>
      </c>
      <c r="E21" s="161">
        <v>461.3</v>
      </c>
      <c r="F21" s="161">
        <v>461.3</v>
      </c>
      <c r="G21" s="161"/>
      <c r="H21" s="161"/>
      <c r="I21" s="161"/>
    </row>
    <row r="22" spans="1:9" s="131" customFormat="1" ht="33.75" x14ac:dyDescent="0.2">
      <c r="A22" s="163" t="s">
        <v>239</v>
      </c>
      <c r="B22" s="162" t="s">
        <v>279</v>
      </c>
      <c r="C22" s="162" t="s">
        <v>243</v>
      </c>
      <c r="D22" s="162" t="s">
        <v>240</v>
      </c>
      <c r="E22" s="161">
        <v>139.4</v>
      </c>
      <c r="F22" s="161">
        <v>139.4</v>
      </c>
      <c r="G22" s="161"/>
      <c r="H22" s="161"/>
      <c r="I22" s="161"/>
    </row>
    <row r="23" spans="1:9" s="131" customFormat="1" ht="14.25" x14ac:dyDescent="0.2">
      <c r="A23" s="163" t="s">
        <v>321</v>
      </c>
      <c r="B23" s="162" t="s">
        <v>279</v>
      </c>
      <c r="C23" s="162" t="s">
        <v>243</v>
      </c>
      <c r="D23" s="162" t="s">
        <v>54</v>
      </c>
      <c r="E23" s="161">
        <v>58.6</v>
      </c>
      <c r="F23" s="161">
        <v>58.6</v>
      </c>
      <c r="G23" s="161"/>
      <c r="H23" s="161"/>
      <c r="I23" s="161"/>
    </row>
    <row r="24" spans="1:9" s="131" customFormat="1" ht="14.25" x14ac:dyDescent="0.2">
      <c r="A24" s="163" t="s">
        <v>418</v>
      </c>
      <c r="B24" s="162" t="s">
        <v>279</v>
      </c>
      <c r="C24" s="162" t="s">
        <v>243</v>
      </c>
      <c r="D24" s="162" t="s">
        <v>417</v>
      </c>
      <c r="E24" s="161">
        <v>4.7</v>
      </c>
      <c r="F24" s="161">
        <v>4.7</v>
      </c>
      <c r="G24" s="161"/>
      <c r="H24" s="161"/>
      <c r="I24" s="161"/>
    </row>
    <row r="25" spans="1:9" s="131" customFormat="1" ht="14.25" x14ac:dyDescent="0.2">
      <c r="A25" s="163" t="s">
        <v>208</v>
      </c>
      <c r="B25" s="162" t="s">
        <v>279</v>
      </c>
      <c r="C25" s="162" t="s">
        <v>243</v>
      </c>
      <c r="D25" s="162" t="s">
        <v>55</v>
      </c>
      <c r="E25" s="161">
        <v>1.5</v>
      </c>
      <c r="F25" s="161">
        <v>1.5</v>
      </c>
      <c r="G25" s="161"/>
      <c r="H25" s="161"/>
      <c r="I25" s="161"/>
    </row>
    <row r="26" spans="1:9" s="131" customFormat="1" ht="14.25" x14ac:dyDescent="0.2">
      <c r="A26" s="163" t="s">
        <v>308</v>
      </c>
      <c r="B26" s="162" t="s">
        <v>279</v>
      </c>
      <c r="C26" s="162" t="s">
        <v>243</v>
      </c>
      <c r="D26" s="162" t="s">
        <v>309</v>
      </c>
      <c r="E26" s="161">
        <v>0.5</v>
      </c>
      <c r="F26" s="161">
        <v>0.5</v>
      </c>
      <c r="G26" s="161"/>
      <c r="H26" s="161"/>
      <c r="I26" s="161"/>
    </row>
    <row r="27" spans="1:9" s="131" customFormat="1" ht="14.25" x14ac:dyDescent="0.2">
      <c r="A27" s="166" t="s">
        <v>388</v>
      </c>
      <c r="B27" s="165" t="s">
        <v>391</v>
      </c>
      <c r="C27" s="165" t="s">
        <v>45</v>
      </c>
      <c r="D27" s="165" t="s">
        <v>45</v>
      </c>
      <c r="E27" s="164">
        <v>10</v>
      </c>
      <c r="F27" s="164">
        <v>10</v>
      </c>
      <c r="G27" s="164"/>
      <c r="H27" s="164"/>
      <c r="I27" s="164"/>
    </row>
    <row r="28" spans="1:9" s="131" customFormat="1" ht="14.25" x14ac:dyDescent="0.2">
      <c r="A28" s="163" t="s">
        <v>206</v>
      </c>
      <c r="B28" s="162" t="s">
        <v>391</v>
      </c>
      <c r="C28" s="162" t="s">
        <v>236</v>
      </c>
      <c r="D28" s="162" t="s">
        <v>45</v>
      </c>
      <c r="E28" s="161">
        <v>10</v>
      </c>
      <c r="F28" s="161">
        <v>10</v>
      </c>
      <c r="G28" s="161"/>
      <c r="H28" s="161"/>
      <c r="I28" s="161"/>
    </row>
    <row r="29" spans="1:9" s="131" customFormat="1" ht="14.25" x14ac:dyDescent="0.2">
      <c r="A29" s="163" t="s">
        <v>387</v>
      </c>
      <c r="B29" s="162" t="s">
        <v>391</v>
      </c>
      <c r="C29" s="162" t="s">
        <v>386</v>
      </c>
      <c r="D29" s="162" t="s">
        <v>45</v>
      </c>
      <c r="E29" s="161">
        <v>2</v>
      </c>
      <c r="F29" s="161">
        <v>2</v>
      </c>
      <c r="G29" s="161"/>
      <c r="H29" s="161"/>
      <c r="I29" s="161"/>
    </row>
    <row r="30" spans="1:9" s="131" customFormat="1" ht="14.25" x14ac:dyDescent="0.2">
      <c r="A30" s="163" t="s">
        <v>321</v>
      </c>
      <c r="B30" s="162" t="s">
        <v>391</v>
      </c>
      <c r="C30" s="162" t="s">
        <v>386</v>
      </c>
      <c r="D30" s="162" t="s">
        <v>54</v>
      </c>
      <c r="E30" s="161">
        <v>2</v>
      </c>
      <c r="F30" s="161">
        <v>2</v>
      </c>
      <c r="G30" s="161"/>
      <c r="H30" s="161"/>
      <c r="I30" s="161"/>
    </row>
    <row r="31" spans="1:9" s="131" customFormat="1" ht="14.25" x14ac:dyDescent="0.2">
      <c r="A31" s="163" t="s">
        <v>385</v>
      </c>
      <c r="B31" s="162" t="s">
        <v>391</v>
      </c>
      <c r="C31" s="162" t="s">
        <v>383</v>
      </c>
      <c r="D31" s="162" t="s">
        <v>45</v>
      </c>
      <c r="E31" s="161">
        <v>8</v>
      </c>
      <c r="F31" s="161">
        <v>8</v>
      </c>
      <c r="G31" s="161"/>
      <c r="H31" s="161"/>
      <c r="I31" s="161"/>
    </row>
    <row r="32" spans="1:9" s="131" customFormat="1" ht="14.25" x14ac:dyDescent="0.2">
      <c r="A32" s="163" t="s">
        <v>321</v>
      </c>
      <c r="B32" s="162" t="s">
        <v>391</v>
      </c>
      <c r="C32" s="162" t="s">
        <v>383</v>
      </c>
      <c r="D32" s="162" t="s">
        <v>54</v>
      </c>
      <c r="E32" s="161">
        <v>8</v>
      </c>
      <c r="F32" s="161">
        <v>8</v>
      </c>
      <c r="G32" s="161"/>
      <c r="H32" s="161"/>
      <c r="I32" s="161"/>
    </row>
    <row r="33" spans="1:9" s="131" customFormat="1" ht="14.25" x14ac:dyDescent="0.2">
      <c r="A33" s="166" t="s">
        <v>263</v>
      </c>
      <c r="B33" s="165" t="s">
        <v>280</v>
      </c>
      <c r="C33" s="165" t="s">
        <v>45</v>
      </c>
      <c r="D33" s="165" t="s">
        <v>45</v>
      </c>
      <c r="E33" s="164">
        <v>102.3</v>
      </c>
      <c r="F33" s="164">
        <v>102.3</v>
      </c>
      <c r="G33" s="164"/>
      <c r="H33" s="164"/>
      <c r="I33" s="164"/>
    </row>
    <row r="34" spans="1:9" s="131" customFormat="1" ht="14.25" x14ac:dyDescent="0.2">
      <c r="A34" s="166" t="s">
        <v>264</v>
      </c>
      <c r="B34" s="165" t="s">
        <v>281</v>
      </c>
      <c r="C34" s="165" t="s">
        <v>45</v>
      </c>
      <c r="D34" s="165" t="s">
        <v>45</v>
      </c>
      <c r="E34" s="164">
        <v>102.3</v>
      </c>
      <c r="F34" s="164">
        <v>102.3</v>
      </c>
      <c r="G34" s="164"/>
      <c r="H34" s="164"/>
      <c r="I34" s="164"/>
    </row>
    <row r="35" spans="1:9" s="131" customFormat="1" ht="14.25" x14ac:dyDescent="0.2">
      <c r="A35" s="163" t="s">
        <v>206</v>
      </c>
      <c r="B35" s="162" t="s">
        <v>281</v>
      </c>
      <c r="C35" s="162" t="s">
        <v>236</v>
      </c>
      <c r="D35" s="162" t="s">
        <v>45</v>
      </c>
      <c r="E35" s="161">
        <v>102.3</v>
      </c>
      <c r="F35" s="161">
        <v>102.3</v>
      </c>
      <c r="G35" s="161"/>
      <c r="H35" s="161"/>
      <c r="I35" s="161"/>
    </row>
    <row r="36" spans="1:9" s="131" customFormat="1" ht="22.5" x14ac:dyDescent="0.2">
      <c r="A36" s="163" t="s">
        <v>56</v>
      </c>
      <c r="B36" s="162" t="s">
        <v>281</v>
      </c>
      <c r="C36" s="162" t="s">
        <v>237</v>
      </c>
      <c r="D36" s="162" t="s">
        <v>45</v>
      </c>
      <c r="E36" s="161">
        <v>102.3</v>
      </c>
      <c r="F36" s="161">
        <v>102.3</v>
      </c>
      <c r="G36" s="161"/>
      <c r="H36" s="161"/>
      <c r="I36" s="161"/>
    </row>
    <row r="37" spans="1:9" s="131" customFormat="1" ht="14.25" x14ac:dyDescent="0.2">
      <c r="A37" s="163" t="s">
        <v>238</v>
      </c>
      <c r="B37" s="162" t="s">
        <v>281</v>
      </c>
      <c r="C37" s="162" t="s">
        <v>237</v>
      </c>
      <c r="D37" s="162" t="s">
        <v>53</v>
      </c>
      <c r="E37" s="161">
        <v>76</v>
      </c>
      <c r="F37" s="161">
        <v>76</v>
      </c>
      <c r="G37" s="161"/>
      <c r="H37" s="161"/>
      <c r="I37" s="161"/>
    </row>
    <row r="38" spans="1:9" s="131" customFormat="1" ht="33.75" x14ac:dyDescent="0.2">
      <c r="A38" s="163" t="s">
        <v>239</v>
      </c>
      <c r="B38" s="162" t="s">
        <v>281</v>
      </c>
      <c r="C38" s="162" t="s">
        <v>237</v>
      </c>
      <c r="D38" s="162" t="s">
        <v>240</v>
      </c>
      <c r="E38" s="161">
        <v>23</v>
      </c>
      <c r="F38" s="161">
        <v>23</v>
      </c>
      <c r="G38" s="161"/>
      <c r="H38" s="161"/>
      <c r="I38" s="161"/>
    </row>
    <row r="39" spans="1:9" s="131" customFormat="1" ht="14.25" x14ac:dyDescent="0.2">
      <c r="A39" s="163" t="s">
        <v>321</v>
      </c>
      <c r="B39" s="162" t="s">
        <v>281</v>
      </c>
      <c r="C39" s="162" t="s">
        <v>237</v>
      </c>
      <c r="D39" s="162" t="s">
        <v>54</v>
      </c>
      <c r="E39" s="161">
        <v>3.3</v>
      </c>
      <c r="F39" s="161">
        <v>3.3</v>
      </c>
      <c r="G39" s="161"/>
      <c r="H39" s="161"/>
      <c r="I39" s="161"/>
    </row>
    <row r="40" spans="1:9" s="131" customFormat="1" ht="21.75" x14ac:dyDescent="0.2">
      <c r="A40" s="166" t="s">
        <v>352</v>
      </c>
      <c r="B40" s="165" t="s">
        <v>361</v>
      </c>
      <c r="C40" s="165" t="s">
        <v>45</v>
      </c>
      <c r="D40" s="165" t="s">
        <v>45</v>
      </c>
      <c r="E40" s="164">
        <v>46</v>
      </c>
      <c r="F40" s="164">
        <v>46</v>
      </c>
      <c r="G40" s="164"/>
      <c r="H40" s="164"/>
      <c r="I40" s="164"/>
    </row>
    <row r="41" spans="1:9" s="131" customFormat="1" ht="14.25" x14ac:dyDescent="0.2">
      <c r="A41" s="166" t="s">
        <v>353</v>
      </c>
      <c r="B41" s="165" t="s">
        <v>362</v>
      </c>
      <c r="C41" s="165" t="s">
        <v>45</v>
      </c>
      <c r="D41" s="165" t="s">
        <v>45</v>
      </c>
      <c r="E41" s="164">
        <v>46</v>
      </c>
      <c r="F41" s="164">
        <v>46</v>
      </c>
      <c r="G41" s="164"/>
      <c r="H41" s="164"/>
      <c r="I41" s="164"/>
    </row>
    <row r="42" spans="1:9" s="131" customFormat="1" ht="14.25" x14ac:dyDescent="0.2">
      <c r="A42" s="163" t="s">
        <v>206</v>
      </c>
      <c r="B42" s="162" t="s">
        <v>362</v>
      </c>
      <c r="C42" s="162" t="s">
        <v>236</v>
      </c>
      <c r="D42" s="162" t="s">
        <v>45</v>
      </c>
      <c r="E42" s="161">
        <v>46</v>
      </c>
      <c r="F42" s="161">
        <v>46</v>
      </c>
      <c r="G42" s="161"/>
      <c r="H42" s="161"/>
      <c r="I42" s="161"/>
    </row>
    <row r="43" spans="1:9" s="131" customFormat="1" ht="22.5" x14ac:dyDescent="0.2">
      <c r="A43" s="163" t="s">
        <v>382</v>
      </c>
      <c r="B43" s="162" t="s">
        <v>362</v>
      </c>
      <c r="C43" s="162" t="s">
        <v>354</v>
      </c>
      <c r="D43" s="162" t="s">
        <v>45</v>
      </c>
      <c r="E43" s="161">
        <v>46</v>
      </c>
      <c r="F43" s="161">
        <v>46</v>
      </c>
      <c r="G43" s="161"/>
      <c r="H43" s="161"/>
      <c r="I43" s="161"/>
    </row>
    <row r="44" spans="1:9" s="131" customFormat="1" ht="14.25" x14ac:dyDescent="0.2">
      <c r="A44" s="163" t="s">
        <v>321</v>
      </c>
      <c r="B44" s="162" t="s">
        <v>362</v>
      </c>
      <c r="C44" s="162" t="s">
        <v>354</v>
      </c>
      <c r="D44" s="162" t="s">
        <v>54</v>
      </c>
      <c r="E44" s="161">
        <v>46</v>
      </c>
      <c r="F44" s="161">
        <v>46</v>
      </c>
      <c r="G44" s="161"/>
      <c r="H44" s="161"/>
      <c r="I44" s="161"/>
    </row>
    <row r="45" spans="1:9" s="131" customFormat="1" ht="14.25" x14ac:dyDescent="0.2">
      <c r="A45" s="166" t="s">
        <v>266</v>
      </c>
      <c r="B45" s="165" t="s">
        <v>282</v>
      </c>
      <c r="C45" s="165" t="s">
        <v>45</v>
      </c>
      <c r="D45" s="165" t="s">
        <v>45</v>
      </c>
      <c r="E45" s="164">
        <v>850</v>
      </c>
      <c r="F45" s="164">
        <v>850</v>
      </c>
      <c r="G45" s="164"/>
      <c r="H45" s="164"/>
      <c r="I45" s="164"/>
    </row>
    <row r="46" spans="1:9" s="131" customFormat="1" ht="14.25" x14ac:dyDescent="0.2">
      <c r="A46" s="166" t="s">
        <v>322</v>
      </c>
      <c r="B46" s="165" t="s">
        <v>283</v>
      </c>
      <c r="C46" s="165" t="s">
        <v>45</v>
      </c>
      <c r="D46" s="165" t="s">
        <v>45</v>
      </c>
      <c r="E46" s="164">
        <v>850</v>
      </c>
      <c r="F46" s="164">
        <v>850</v>
      </c>
      <c r="G46" s="164"/>
      <c r="H46" s="164"/>
      <c r="I46" s="164"/>
    </row>
    <row r="47" spans="1:9" s="131" customFormat="1" ht="14.25" x14ac:dyDescent="0.2">
      <c r="A47" s="163" t="s">
        <v>206</v>
      </c>
      <c r="B47" s="162" t="s">
        <v>283</v>
      </c>
      <c r="C47" s="162" t="s">
        <v>236</v>
      </c>
      <c r="D47" s="162" t="s">
        <v>45</v>
      </c>
      <c r="E47" s="161">
        <v>850</v>
      </c>
      <c r="F47" s="161">
        <v>850</v>
      </c>
      <c r="G47" s="161"/>
      <c r="H47" s="161"/>
      <c r="I47" s="161"/>
    </row>
    <row r="48" spans="1:9" s="131" customFormat="1" ht="22.5" x14ac:dyDescent="0.2">
      <c r="A48" s="163" t="s">
        <v>209</v>
      </c>
      <c r="B48" s="162" t="s">
        <v>283</v>
      </c>
      <c r="C48" s="162" t="s">
        <v>244</v>
      </c>
      <c r="D48" s="162" t="s">
        <v>45</v>
      </c>
      <c r="E48" s="161">
        <v>770</v>
      </c>
      <c r="F48" s="161">
        <v>770</v>
      </c>
      <c r="G48" s="161"/>
      <c r="H48" s="161"/>
      <c r="I48" s="161"/>
    </row>
    <row r="49" spans="1:9" s="131" customFormat="1" ht="14.25" x14ac:dyDescent="0.2">
      <c r="A49" s="163" t="s">
        <v>321</v>
      </c>
      <c r="B49" s="162" t="s">
        <v>283</v>
      </c>
      <c r="C49" s="162" t="s">
        <v>244</v>
      </c>
      <c r="D49" s="162" t="s">
        <v>54</v>
      </c>
      <c r="E49" s="161">
        <v>770</v>
      </c>
      <c r="F49" s="161">
        <v>770</v>
      </c>
      <c r="G49" s="161"/>
      <c r="H49" s="161"/>
      <c r="I49" s="161"/>
    </row>
    <row r="50" spans="1:9" s="131" customFormat="1" ht="14.25" x14ac:dyDescent="0.2">
      <c r="A50" s="163" t="s">
        <v>245</v>
      </c>
      <c r="B50" s="162" t="s">
        <v>283</v>
      </c>
      <c r="C50" s="162" t="s">
        <v>246</v>
      </c>
      <c r="D50" s="162" t="s">
        <v>45</v>
      </c>
      <c r="E50" s="161">
        <v>80</v>
      </c>
      <c r="F50" s="161">
        <v>80</v>
      </c>
      <c r="G50" s="161"/>
      <c r="H50" s="161"/>
      <c r="I50" s="161"/>
    </row>
    <row r="51" spans="1:9" s="131" customFormat="1" ht="14.25" x14ac:dyDescent="0.2">
      <c r="A51" s="163" t="s">
        <v>321</v>
      </c>
      <c r="B51" s="162" t="s">
        <v>283</v>
      </c>
      <c r="C51" s="162" t="s">
        <v>246</v>
      </c>
      <c r="D51" s="162" t="s">
        <v>54</v>
      </c>
      <c r="E51" s="161">
        <v>80</v>
      </c>
      <c r="F51" s="161">
        <v>80</v>
      </c>
      <c r="G51" s="161"/>
      <c r="H51" s="161"/>
      <c r="I51" s="161"/>
    </row>
    <row r="52" spans="1:9" s="131" customFormat="1" ht="14.25" x14ac:dyDescent="0.2">
      <c r="A52" s="166" t="s">
        <v>0</v>
      </c>
      <c r="B52" s="165" t="s">
        <v>4</v>
      </c>
      <c r="C52" s="165" t="s">
        <v>45</v>
      </c>
      <c r="D52" s="165" t="s">
        <v>45</v>
      </c>
      <c r="E52" s="164">
        <v>35</v>
      </c>
      <c r="F52" s="164">
        <v>35</v>
      </c>
      <c r="G52" s="164"/>
      <c r="H52" s="164"/>
      <c r="I52" s="164"/>
    </row>
    <row r="53" spans="1:9" s="131" customFormat="1" ht="14.25" x14ac:dyDescent="0.2">
      <c r="A53" s="166" t="s">
        <v>355</v>
      </c>
      <c r="B53" s="165" t="s">
        <v>363</v>
      </c>
      <c r="C53" s="165" t="s">
        <v>45</v>
      </c>
      <c r="D53" s="165" t="s">
        <v>45</v>
      </c>
      <c r="E53" s="164">
        <v>35</v>
      </c>
      <c r="F53" s="164">
        <v>35</v>
      </c>
      <c r="G53" s="164"/>
      <c r="H53" s="164"/>
      <c r="I53" s="164"/>
    </row>
    <row r="54" spans="1:9" s="131" customFormat="1" ht="14.25" x14ac:dyDescent="0.2">
      <c r="A54" s="163" t="s">
        <v>206</v>
      </c>
      <c r="B54" s="162" t="s">
        <v>363</v>
      </c>
      <c r="C54" s="162" t="s">
        <v>236</v>
      </c>
      <c r="D54" s="162" t="s">
        <v>45</v>
      </c>
      <c r="E54" s="161">
        <v>35</v>
      </c>
      <c r="F54" s="161">
        <v>35</v>
      </c>
      <c r="G54" s="161"/>
      <c r="H54" s="161"/>
      <c r="I54" s="161"/>
    </row>
    <row r="55" spans="1:9" s="131" customFormat="1" ht="14.25" x14ac:dyDescent="0.2">
      <c r="A55" s="163" t="s">
        <v>356</v>
      </c>
      <c r="B55" s="162" t="s">
        <v>363</v>
      </c>
      <c r="C55" s="162" t="s">
        <v>357</v>
      </c>
      <c r="D55" s="162" t="s">
        <v>45</v>
      </c>
      <c r="E55" s="161">
        <v>5</v>
      </c>
      <c r="F55" s="161">
        <v>5</v>
      </c>
      <c r="G55" s="161"/>
      <c r="H55" s="161"/>
      <c r="I55" s="161"/>
    </row>
    <row r="56" spans="1:9" s="131" customFormat="1" ht="14.25" x14ac:dyDescent="0.2">
      <c r="A56" s="163" t="s">
        <v>321</v>
      </c>
      <c r="B56" s="162" t="s">
        <v>363</v>
      </c>
      <c r="C56" s="162" t="s">
        <v>357</v>
      </c>
      <c r="D56" s="162" t="s">
        <v>54</v>
      </c>
      <c r="E56" s="161">
        <v>5</v>
      </c>
      <c r="F56" s="161">
        <v>5</v>
      </c>
      <c r="G56" s="161"/>
      <c r="H56" s="161"/>
      <c r="I56" s="161"/>
    </row>
    <row r="57" spans="1:9" s="131" customFormat="1" ht="14.25" x14ac:dyDescent="0.2">
      <c r="A57" s="163" t="s">
        <v>358</v>
      </c>
      <c r="B57" s="162" t="s">
        <v>363</v>
      </c>
      <c r="C57" s="162" t="s">
        <v>359</v>
      </c>
      <c r="D57" s="162" t="s">
        <v>45</v>
      </c>
      <c r="E57" s="161">
        <v>30</v>
      </c>
      <c r="F57" s="161">
        <v>30</v>
      </c>
      <c r="G57" s="161"/>
      <c r="H57" s="161"/>
      <c r="I57" s="161"/>
    </row>
    <row r="58" spans="1:9" s="131" customFormat="1" ht="14.25" x14ac:dyDescent="0.2">
      <c r="A58" s="163" t="s">
        <v>321</v>
      </c>
      <c r="B58" s="162" t="s">
        <v>363</v>
      </c>
      <c r="C58" s="162" t="s">
        <v>359</v>
      </c>
      <c r="D58" s="162" t="s">
        <v>54</v>
      </c>
      <c r="E58" s="161">
        <v>30</v>
      </c>
      <c r="F58" s="161">
        <v>30</v>
      </c>
      <c r="G58" s="161"/>
      <c r="H58" s="161"/>
      <c r="I58" s="161"/>
    </row>
    <row r="59" spans="1:9" s="131" customFormat="1" ht="14.25" x14ac:dyDescent="0.2">
      <c r="A59" s="166" t="s">
        <v>381</v>
      </c>
      <c r="B59" s="165" t="s">
        <v>390</v>
      </c>
      <c r="C59" s="165" t="s">
        <v>45</v>
      </c>
      <c r="D59" s="165" t="s">
        <v>45</v>
      </c>
      <c r="E59" s="164">
        <v>5</v>
      </c>
      <c r="F59" s="164">
        <v>5</v>
      </c>
      <c r="G59" s="164"/>
      <c r="H59" s="164"/>
      <c r="I59" s="164"/>
    </row>
    <row r="60" spans="1:9" s="131" customFormat="1" ht="14.25" x14ac:dyDescent="0.2">
      <c r="A60" s="166" t="s">
        <v>380</v>
      </c>
      <c r="B60" s="165" t="s">
        <v>389</v>
      </c>
      <c r="C60" s="165" t="s">
        <v>45</v>
      </c>
      <c r="D60" s="165" t="s">
        <v>45</v>
      </c>
      <c r="E60" s="164">
        <v>5</v>
      </c>
      <c r="F60" s="164">
        <v>5</v>
      </c>
      <c r="G60" s="164"/>
      <c r="H60" s="164"/>
      <c r="I60" s="164"/>
    </row>
    <row r="61" spans="1:9" s="131" customFormat="1" ht="14.25" x14ac:dyDescent="0.2">
      <c r="A61" s="163" t="s">
        <v>206</v>
      </c>
      <c r="B61" s="162" t="s">
        <v>389</v>
      </c>
      <c r="C61" s="162" t="s">
        <v>236</v>
      </c>
      <c r="D61" s="162" t="s">
        <v>45</v>
      </c>
      <c r="E61" s="161">
        <v>5</v>
      </c>
      <c r="F61" s="161">
        <v>5</v>
      </c>
      <c r="G61" s="161"/>
      <c r="H61" s="161"/>
      <c r="I61" s="161"/>
    </row>
    <row r="62" spans="1:9" s="131" customFormat="1" ht="22.5" x14ac:dyDescent="0.2">
      <c r="A62" s="163" t="s">
        <v>379</v>
      </c>
      <c r="B62" s="162" t="s">
        <v>389</v>
      </c>
      <c r="C62" s="162" t="s">
        <v>377</v>
      </c>
      <c r="D62" s="162" t="s">
        <v>45</v>
      </c>
      <c r="E62" s="161">
        <v>5</v>
      </c>
      <c r="F62" s="161">
        <v>5</v>
      </c>
      <c r="G62" s="161"/>
      <c r="H62" s="161"/>
      <c r="I62" s="161"/>
    </row>
    <row r="63" spans="1:9" s="131" customFormat="1" ht="14.25" x14ac:dyDescent="0.2">
      <c r="A63" s="163" t="s">
        <v>321</v>
      </c>
      <c r="B63" s="162" t="s">
        <v>389</v>
      </c>
      <c r="C63" s="162" t="s">
        <v>377</v>
      </c>
      <c r="D63" s="162" t="s">
        <v>54</v>
      </c>
      <c r="E63" s="161">
        <v>5</v>
      </c>
      <c r="F63" s="161">
        <v>5</v>
      </c>
      <c r="G63" s="161"/>
      <c r="H63" s="161"/>
      <c r="I63" s="161"/>
    </row>
    <row r="64" spans="1:9" x14ac:dyDescent="0.25">
      <c r="A64" s="251" t="s">
        <v>46</v>
      </c>
      <c r="B64" s="251"/>
      <c r="C64" s="251"/>
      <c r="D64" s="251"/>
      <c r="E64" s="126">
        <f>E11</f>
        <v>2240.6</v>
      </c>
      <c r="F64" s="125"/>
      <c r="G64" s="125"/>
      <c r="H64" s="125"/>
      <c r="I64" s="125"/>
    </row>
    <row r="65" spans="1:9" ht="24" customHeight="1" x14ac:dyDescent="0.25">
      <c r="A65" s="252" t="s">
        <v>360</v>
      </c>
      <c r="B65" s="252"/>
      <c r="C65" s="252"/>
      <c r="D65" s="252"/>
      <c r="E65" s="126">
        <f>G11</f>
        <v>0</v>
      </c>
      <c r="F65" s="125"/>
      <c r="G65" s="125"/>
      <c r="H65" s="125"/>
      <c r="I65" s="125"/>
    </row>
    <row r="66" spans="1:9" x14ac:dyDescent="0.25">
      <c r="A66" s="251" t="s">
        <v>47</v>
      </c>
      <c r="B66" s="251"/>
      <c r="C66" s="251"/>
      <c r="D66" s="251"/>
      <c r="E66" s="126">
        <f>F11</f>
        <v>2240.6</v>
      </c>
      <c r="F66" s="125"/>
      <c r="G66" s="125"/>
      <c r="H66" s="125"/>
      <c r="I66" s="125"/>
    </row>
  </sheetData>
  <mergeCells count="4">
    <mergeCell ref="A6:G6"/>
    <mergeCell ref="A64:D64"/>
    <mergeCell ref="A65:D65"/>
    <mergeCell ref="A66:D66"/>
  </mergeCells>
  <pageMargins left="0.70866141732283472" right="0.70866141732283472" top="0.74803149606299213" bottom="0.74803149606299213" header="0.31496062992125984" footer="0.31496062992125984"/>
  <pageSetup paperSize="9"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7"/>
  <sheetViews>
    <sheetView topLeftCell="A2" workbookViewId="0">
      <selection activeCell="H5" sqref="H5"/>
    </sheetView>
  </sheetViews>
  <sheetFormatPr defaultRowHeight="15" x14ac:dyDescent="0.25"/>
  <cols>
    <col min="1" max="1" width="39" style="159" customWidth="1"/>
    <col min="2" max="2" width="5.85546875" style="159" customWidth="1"/>
    <col min="3" max="3" width="9.140625" style="159"/>
    <col min="4" max="4" width="5.85546875" style="159" customWidth="1"/>
    <col min="5" max="5" width="9.42578125" style="157" customWidth="1"/>
    <col min="6" max="7" width="8.85546875" style="157" hidden="1" customWidth="1"/>
    <col min="8" max="8" width="8.85546875" style="157" customWidth="1"/>
    <col min="9" max="10" width="8.85546875" style="157" hidden="1" customWidth="1"/>
    <col min="11" max="16384" width="9.140625" style="156"/>
  </cols>
  <sheetData>
    <row r="1" spans="1:10" s="131" customFormat="1" ht="12.75" hidden="1" customHeight="1" x14ac:dyDescent="0.2">
      <c r="A1" s="163"/>
      <c r="B1" s="162"/>
      <c r="C1" s="162"/>
      <c r="D1" s="162"/>
      <c r="E1" s="161"/>
      <c r="F1" s="161"/>
      <c r="G1" s="161"/>
      <c r="H1" s="161"/>
      <c r="I1" s="161"/>
      <c r="J1" s="161"/>
    </row>
    <row r="2" spans="1:10" ht="12.75" customHeight="1" x14ac:dyDescent="0.25">
      <c r="A2" s="182"/>
      <c r="B2" s="184"/>
      <c r="C2" s="180"/>
      <c r="D2" s="180"/>
      <c r="E2" s="181"/>
      <c r="F2" s="181"/>
      <c r="G2" s="181"/>
      <c r="H2" s="154" t="s">
        <v>462</v>
      </c>
    </row>
    <row r="3" spans="1:10" ht="12.75" customHeight="1" x14ac:dyDescent="0.25">
      <c r="A3" s="179"/>
      <c r="B3" s="179"/>
      <c r="C3" s="179"/>
      <c r="D3" s="179"/>
      <c r="H3" s="151" t="s">
        <v>42</v>
      </c>
    </row>
    <row r="4" spans="1:10" ht="12.75" customHeight="1" x14ac:dyDescent="0.25">
      <c r="A4" s="179"/>
      <c r="B4" s="179"/>
      <c r="C4" s="179"/>
      <c r="D4" s="179"/>
      <c r="H4" s="151" t="str">
        <f>"муниципального образования """&amp;RIGHT(E11,LEN(E11)-FIND("*",E11,1))&amp;""""</f>
        <v>муниципального образования "Мысовское"</v>
      </c>
    </row>
    <row r="5" spans="1:10" ht="12.75" customHeight="1" x14ac:dyDescent="0.25">
      <c r="A5" s="177"/>
      <c r="B5" s="176"/>
      <c r="C5" s="176"/>
      <c r="D5" s="176"/>
      <c r="E5" s="178"/>
      <c r="F5" s="178"/>
      <c r="G5" s="178"/>
      <c r="H5" s="150" t="s">
        <v>465</v>
      </c>
      <c r="I5" s="178"/>
      <c r="J5" s="178"/>
    </row>
    <row r="6" spans="1:10" ht="75" customHeight="1" x14ac:dyDescent="0.25">
      <c r="A6" s="250" t="str">
        <f>"Предельные ассигнования из бюджета муниципального образования """&amp;MID(E11,FIND("*",E11,1)+1,LEN(E11)-FIND("*",E11,1))&amp;""" "&amp;MID(E11,FIND("%",E11,1)+5,FIND("*",E11,1)-FIND("%",E11,1)-5)&amp;" на плановый период "&amp;MID(E10,FIND("Прогноз",E10,1)+8,4)&amp;" и "&amp;MID(H11,FIND("Прогноз",H11,1)+8,4)&amp;" годов по разделам, подразделам, целевым статьям, группам (группам и подгруппам) видов расходов классификации расходов бюджетов Российской Федерации"</f>
        <v>Предельные ассигнования из бюджета муниципального образования "Мысовское"  Кезского района на плановый период 2022 и 2023 годов по разделам, подразделам, целевым статьям, группам (группам и подгруппам) видов расходов классификации расходов бюджетов Российской Федерации</v>
      </c>
      <c r="B6" s="250"/>
      <c r="C6" s="250"/>
      <c r="D6" s="250"/>
      <c r="E6" s="250"/>
      <c r="F6" s="250"/>
      <c r="G6" s="250"/>
      <c r="H6" s="250"/>
    </row>
    <row r="7" spans="1:10" ht="12.75" customHeight="1" x14ac:dyDescent="0.25">
      <c r="A7" s="177"/>
      <c r="B7" s="176"/>
      <c r="C7" s="176"/>
      <c r="D7" s="176"/>
      <c r="E7" s="175"/>
      <c r="F7" s="175"/>
      <c r="G7" s="175"/>
      <c r="H7" s="175" t="s">
        <v>57</v>
      </c>
      <c r="I7" s="175"/>
      <c r="J7" s="175"/>
    </row>
    <row r="8" spans="1:10" ht="12.75" customHeight="1" x14ac:dyDescent="0.25">
      <c r="A8" s="253" t="s">
        <v>58</v>
      </c>
      <c r="B8" s="254" t="s">
        <v>274</v>
      </c>
      <c r="C8" s="254" t="s">
        <v>49</v>
      </c>
      <c r="D8" s="254" t="s">
        <v>50</v>
      </c>
      <c r="E8" s="255" t="s">
        <v>48</v>
      </c>
      <c r="F8" s="255"/>
      <c r="G8" s="255"/>
      <c r="H8" s="255"/>
      <c r="I8" s="175"/>
      <c r="J8" s="175"/>
    </row>
    <row r="9" spans="1:10" s="171" customFormat="1" ht="44.25" customHeight="1" x14ac:dyDescent="0.2">
      <c r="A9" s="253"/>
      <c r="B9" s="254"/>
      <c r="C9" s="254"/>
      <c r="D9" s="254"/>
      <c r="E9" s="172" t="str">
        <f>MID(E11,FIND("Прогноз",E11,1)+8,4)&amp;" год"</f>
        <v>2022 год</v>
      </c>
      <c r="F9" s="172" t="str">
        <f>MID(F11,FIND("Прогноз",F11,1)+8,4)&amp;" ББ="&amp;LEFT(RIGHT(F10,12),2)</f>
        <v>2022 ББ=20</v>
      </c>
      <c r="G9" s="172" t="str">
        <f>MID(G11,FIND("Прогноз",G11,1)+8,4)&amp;" ББ="&amp;LEFT(RIGHT(G10,12),2)</f>
        <v>2022 ББ=22</v>
      </c>
      <c r="H9" s="172" t="str">
        <f>MID(H11,FIND("Прогноз",H11,1)+8,4)&amp;" год"</f>
        <v>2023 год</v>
      </c>
      <c r="I9" s="160" t="str">
        <f>MID(I11,FIND("Прогноз",I11,1)+8,4)&amp;" ББ="&amp;LEFT(RIGHT(I10,12),2)</f>
        <v>2023 ББ=20</v>
      </c>
      <c r="J9" s="143" t="str">
        <f>MID(J11,FIND("Прогноз",J11,1)+8,4)&amp;" ББ="&amp;LEFT(RIGHT(J10,12),2)</f>
        <v>2023 ББ=22</v>
      </c>
    </row>
    <row r="10" spans="1:10" s="139" customFormat="1" ht="87.75" hidden="1" customHeight="1" x14ac:dyDescent="0.2">
      <c r="A10" s="142" t="s">
        <v>44</v>
      </c>
      <c r="B10" s="142" t="s">
        <v>275</v>
      </c>
      <c r="C10" s="142" t="s">
        <v>210</v>
      </c>
      <c r="D10" s="142" t="s">
        <v>51</v>
      </c>
      <c r="E10" s="169" t="s">
        <v>450</v>
      </c>
      <c r="F10" s="169" t="s">
        <v>449</v>
      </c>
      <c r="G10" s="169" t="s">
        <v>448</v>
      </c>
      <c r="H10" s="169" t="s">
        <v>447</v>
      </c>
      <c r="I10" s="169" t="s">
        <v>446</v>
      </c>
      <c r="J10" s="169" t="s">
        <v>445</v>
      </c>
    </row>
    <row r="11" spans="1:10" s="131" customFormat="1" ht="64.5" hidden="1" customHeight="1" x14ac:dyDescent="0.2">
      <c r="A11" s="138" t="s">
        <v>43</v>
      </c>
      <c r="B11" s="138" t="s">
        <v>276</v>
      </c>
      <c r="C11" s="138" t="s">
        <v>49</v>
      </c>
      <c r="D11" s="138" t="s">
        <v>52</v>
      </c>
      <c r="E11" s="167" t="s">
        <v>425</v>
      </c>
      <c r="F11" s="167" t="s">
        <v>425</v>
      </c>
      <c r="G11" s="167" t="s">
        <v>425</v>
      </c>
      <c r="H11" s="167" t="s">
        <v>435</v>
      </c>
      <c r="I11" s="167" t="s">
        <v>435</v>
      </c>
      <c r="J11" s="167" t="s">
        <v>435</v>
      </c>
    </row>
    <row r="12" spans="1:10" s="131" customFormat="1" ht="14.25" hidden="1" x14ac:dyDescent="0.2">
      <c r="A12" s="166" t="s">
        <v>268</v>
      </c>
      <c r="B12" s="165" t="s">
        <v>45</v>
      </c>
      <c r="C12" s="165" t="s">
        <v>45</v>
      </c>
      <c r="D12" s="165" t="s">
        <v>45</v>
      </c>
      <c r="E12" s="164">
        <v>2220</v>
      </c>
      <c r="F12" s="164">
        <v>2220</v>
      </c>
      <c r="G12" s="164"/>
      <c r="H12" s="164">
        <v>2270.6</v>
      </c>
      <c r="I12" s="164">
        <v>2270.6</v>
      </c>
      <c r="J12" s="164"/>
    </row>
    <row r="13" spans="1:10" s="131" customFormat="1" ht="14.25" x14ac:dyDescent="0.2">
      <c r="A13" s="166" t="s">
        <v>258</v>
      </c>
      <c r="B13" s="165" t="s">
        <v>277</v>
      </c>
      <c r="C13" s="165" t="s">
        <v>45</v>
      </c>
      <c r="D13" s="165" t="s">
        <v>45</v>
      </c>
      <c r="E13" s="164">
        <v>1215.9000000000001</v>
      </c>
      <c r="F13" s="164">
        <v>1215.9000000000001</v>
      </c>
      <c r="G13" s="164"/>
      <c r="H13" s="164">
        <v>1263.7</v>
      </c>
      <c r="I13" s="164">
        <v>1263.7</v>
      </c>
      <c r="J13" s="164"/>
    </row>
    <row r="14" spans="1:10" s="131" customFormat="1" ht="32.25" x14ac:dyDescent="0.2">
      <c r="A14" s="166" t="s">
        <v>259</v>
      </c>
      <c r="B14" s="165" t="s">
        <v>278</v>
      </c>
      <c r="C14" s="165" t="s">
        <v>45</v>
      </c>
      <c r="D14" s="165" t="s">
        <v>45</v>
      </c>
      <c r="E14" s="164">
        <v>531.5</v>
      </c>
      <c r="F14" s="164">
        <v>531.5</v>
      </c>
      <c r="G14" s="164"/>
      <c r="H14" s="164">
        <v>552.5</v>
      </c>
      <c r="I14" s="164">
        <v>552.5</v>
      </c>
      <c r="J14" s="164"/>
    </row>
    <row r="15" spans="1:10" s="131" customFormat="1" ht="14.25" x14ac:dyDescent="0.2">
      <c r="A15" s="163" t="s">
        <v>206</v>
      </c>
      <c r="B15" s="162" t="s">
        <v>278</v>
      </c>
      <c r="C15" s="162" t="s">
        <v>236</v>
      </c>
      <c r="D15" s="162" t="s">
        <v>45</v>
      </c>
      <c r="E15" s="161">
        <v>531.5</v>
      </c>
      <c r="F15" s="161">
        <v>531.5</v>
      </c>
      <c r="G15" s="161"/>
      <c r="H15" s="161">
        <v>552.5</v>
      </c>
      <c r="I15" s="161">
        <v>552.5</v>
      </c>
      <c r="J15" s="161"/>
    </row>
    <row r="16" spans="1:10" s="131" customFormat="1" ht="14.25" x14ac:dyDescent="0.2">
      <c r="A16" s="163" t="s">
        <v>241</v>
      </c>
      <c r="B16" s="162" t="s">
        <v>278</v>
      </c>
      <c r="C16" s="162" t="s">
        <v>242</v>
      </c>
      <c r="D16" s="162" t="s">
        <v>45</v>
      </c>
      <c r="E16" s="161">
        <v>531.5</v>
      </c>
      <c r="F16" s="161">
        <v>531.5</v>
      </c>
      <c r="G16" s="161"/>
      <c r="H16" s="161">
        <v>552.5</v>
      </c>
      <c r="I16" s="161">
        <v>552.5</v>
      </c>
      <c r="J16" s="161"/>
    </row>
    <row r="17" spans="1:10" s="131" customFormat="1" ht="22.5" x14ac:dyDescent="0.2">
      <c r="A17" s="163" t="s">
        <v>238</v>
      </c>
      <c r="B17" s="162" t="s">
        <v>278</v>
      </c>
      <c r="C17" s="162" t="s">
        <v>242</v>
      </c>
      <c r="D17" s="162" t="s">
        <v>53</v>
      </c>
      <c r="E17" s="161">
        <v>408.2</v>
      </c>
      <c r="F17" s="161">
        <v>408.2</v>
      </c>
      <c r="G17" s="161"/>
      <c r="H17" s="161">
        <v>424.3</v>
      </c>
      <c r="I17" s="161">
        <v>424.3</v>
      </c>
      <c r="J17" s="161"/>
    </row>
    <row r="18" spans="1:10" s="131" customFormat="1" ht="45" x14ac:dyDescent="0.2">
      <c r="A18" s="163" t="s">
        <v>239</v>
      </c>
      <c r="B18" s="162" t="s">
        <v>278</v>
      </c>
      <c r="C18" s="162" t="s">
        <v>242</v>
      </c>
      <c r="D18" s="162" t="s">
        <v>240</v>
      </c>
      <c r="E18" s="161">
        <v>123.3</v>
      </c>
      <c r="F18" s="161">
        <v>123.3</v>
      </c>
      <c r="G18" s="161"/>
      <c r="H18" s="161">
        <v>128.19999999999999</v>
      </c>
      <c r="I18" s="161">
        <v>128.19999999999999</v>
      </c>
      <c r="J18" s="161"/>
    </row>
    <row r="19" spans="1:10" s="131" customFormat="1" ht="42.75" x14ac:dyDescent="0.2">
      <c r="A19" s="166" t="s">
        <v>261</v>
      </c>
      <c r="B19" s="165" t="s">
        <v>279</v>
      </c>
      <c r="C19" s="165" t="s">
        <v>45</v>
      </c>
      <c r="D19" s="165" t="s">
        <v>45</v>
      </c>
      <c r="E19" s="164">
        <v>674.4</v>
      </c>
      <c r="F19" s="164">
        <v>674.4</v>
      </c>
      <c r="G19" s="164"/>
      <c r="H19" s="164">
        <v>701.2</v>
      </c>
      <c r="I19" s="164">
        <v>701.2</v>
      </c>
      <c r="J19" s="164"/>
    </row>
    <row r="20" spans="1:10" s="131" customFormat="1" ht="14.25" x14ac:dyDescent="0.2">
      <c r="A20" s="163" t="s">
        <v>206</v>
      </c>
      <c r="B20" s="162" t="s">
        <v>279</v>
      </c>
      <c r="C20" s="162" t="s">
        <v>236</v>
      </c>
      <c r="D20" s="162" t="s">
        <v>45</v>
      </c>
      <c r="E20" s="161">
        <v>674.4</v>
      </c>
      <c r="F20" s="161">
        <v>674.4</v>
      </c>
      <c r="G20" s="161"/>
      <c r="H20" s="161">
        <v>701.2</v>
      </c>
      <c r="I20" s="161">
        <v>701.2</v>
      </c>
      <c r="J20" s="161"/>
    </row>
    <row r="21" spans="1:10" s="131" customFormat="1" ht="14.25" x14ac:dyDescent="0.2">
      <c r="A21" s="163" t="s">
        <v>207</v>
      </c>
      <c r="B21" s="162" t="s">
        <v>279</v>
      </c>
      <c r="C21" s="162" t="s">
        <v>243</v>
      </c>
      <c r="D21" s="162" t="s">
        <v>45</v>
      </c>
      <c r="E21" s="161">
        <v>674.4</v>
      </c>
      <c r="F21" s="161">
        <v>674.4</v>
      </c>
      <c r="G21" s="161"/>
      <c r="H21" s="161">
        <v>701.2</v>
      </c>
      <c r="I21" s="161">
        <v>701.2</v>
      </c>
      <c r="J21" s="161"/>
    </row>
    <row r="22" spans="1:10" s="131" customFormat="1" ht="22.5" x14ac:dyDescent="0.2">
      <c r="A22" s="163" t="s">
        <v>238</v>
      </c>
      <c r="B22" s="162" t="s">
        <v>279</v>
      </c>
      <c r="C22" s="162" t="s">
        <v>243</v>
      </c>
      <c r="D22" s="162" t="s">
        <v>53</v>
      </c>
      <c r="E22" s="161">
        <v>465.8</v>
      </c>
      <c r="F22" s="161">
        <v>465.8</v>
      </c>
      <c r="G22" s="161"/>
      <c r="H22" s="161">
        <v>484.2</v>
      </c>
      <c r="I22" s="161">
        <v>484.2</v>
      </c>
      <c r="J22" s="161"/>
    </row>
    <row r="23" spans="1:10" s="131" customFormat="1" ht="45" x14ac:dyDescent="0.2">
      <c r="A23" s="163" t="s">
        <v>239</v>
      </c>
      <c r="B23" s="162" t="s">
        <v>279</v>
      </c>
      <c r="C23" s="162" t="s">
        <v>243</v>
      </c>
      <c r="D23" s="162" t="s">
        <v>240</v>
      </c>
      <c r="E23" s="161">
        <v>140.69999999999999</v>
      </c>
      <c r="F23" s="161">
        <v>140.69999999999999</v>
      </c>
      <c r="G23" s="161"/>
      <c r="H23" s="161">
        <v>146.30000000000001</v>
      </c>
      <c r="I23" s="161">
        <v>146.30000000000001</v>
      </c>
      <c r="J23" s="161"/>
    </row>
    <row r="24" spans="1:10" s="131" customFormat="1" ht="14.25" x14ac:dyDescent="0.2">
      <c r="A24" s="163" t="s">
        <v>321</v>
      </c>
      <c r="B24" s="162" t="s">
        <v>279</v>
      </c>
      <c r="C24" s="162" t="s">
        <v>243</v>
      </c>
      <c r="D24" s="162" t="s">
        <v>54</v>
      </c>
      <c r="E24" s="161">
        <v>61.2</v>
      </c>
      <c r="F24" s="161">
        <v>61.2</v>
      </c>
      <c r="G24" s="161"/>
      <c r="H24" s="161">
        <v>64</v>
      </c>
      <c r="I24" s="161">
        <v>64</v>
      </c>
      <c r="J24" s="161"/>
    </row>
    <row r="25" spans="1:10" s="131" customFormat="1" ht="14.25" x14ac:dyDescent="0.2">
      <c r="A25" s="163" t="s">
        <v>418</v>
      </c>
      <c r="B25" s="162" t="s">
        <v>279</v>
      </c>
      <c r="C25" s="162" t="s">
        <v>243</v>
      </c>
      <c r="D25" s="162" t="s">
        <v>417</v>
      </c>
      <c r="E25" s="161">
        <v>4.7</v>
      </c>
      <c r="F25" s="161">
        <v>4.7</v>
      </c>
      <c r="G25" s="161"/>
      <c r="H25" s="161">
        <v>4.7</v>
      </c>
      <c r="I25" s="161">
        <v>4.7</v>
      </c>
      <c r="J25" s="161"/>
    </row>
    <row r="26" spans="1:10" s="131" customFormat="1" ht="14.25" x14ac:dyDescent="0.2">
      <c r="A26" s="163" t="s">
        <v>208</v>
      </c>
      <c r="B26" s="162" t="s">
        <v>279</v>
      </c>
      <c r="C26" s="162" t="s">
        <v>243</v>
      </c>
      <c r="D26" s="162" t="s">
        <v>55</v>
      </c>
      <c r="E26" s="161">
        <v>1.5</v>
      </c>
      <c r="F26" s="161">
        <v>1.5</v>
      </c>
      <c r="G26" s="161"/>
      <c r="H26" s="161">
        <v>1.5</v>
      </c>
      <c r="I26" s="161">
        <v>1.5</v>
      </c>
      <c r="J26" s="161"/>
    </row>
    <row r="27" spans="1:10" s="131" customFormat="1" ht="14.25" x14ac:dyDescent="0.2">
      <c r="A27" s="163" t="s">
        <v>308</v>
      </c>
      <c r="B27" s="162" t="s">
        <v>279</v>
      </c>
      <c r="C27" s="162" t="s">
        <v>243</v>
      </c>
      <c r="D27" s="162" t="s">
        <v>309</v>
      </c>
      <c r="E27" s="161">
        <v>0.5</v>
      </c>
      <c r="F27" s="161">
        <v>0.5</v>
      </c>
      <c r="G27" s="161"/>
      <c r="H27" s="161">
        <v>0.5</v>
      </c>
      <c r="I27" s="161">
        <v>0.5</v>
      </c>
      <c r="J27" s="161"/>
    </row>
    <row r="28" spans="1:10" s="131" customFormat="1" ht="14.25" x14ac:dyDescent="0.2">
      <c r="A28" s="166" t="s">
        <v>388</v>
      </c>
      <c r="B28" s="165" t="s">
        <v>391</v>
      </c>
      <c r="C28" s="165" t="s">
        <v>45</v>
      </c>
      <c r="D28" s="165" t="s">
        <v>45</v>
      </c>
      <c r="E28" s="164">
        <v>10</v>
      </c>
      <c r="F28" s="164">
        <v>10</v>
      </c>
      <c r="G28" s="164"/>
      <c r="H28" s="164">
        <v>10</v>
      </c>
      <c r="I28" s="164">
        <v>10</v>
      </c>
      <c r="J28" s="164"/>
    </row>
    <row r="29" spans="1:10" s="131" customFormat="1" ht="14.25" x14ac:dyDescent="0.2">
      <c r="A29" s="163" t="s">
        <v>206</v>
      </c>
      <c r="B29" s="162" t="s">
        <v>391</v>
      </c>
      <c r="C29" s="162" t="s">
        <v>236</v>
      </c>
      <c r="D29" s="162" t="s">
        <v>45</v>
      </c>
      <c r="E29" s="161">
        <v>10</v>
      </c>
      <c r="F29" s="161">
        <v>10</v>
      </c>
      <c r="G29" s="161"/>
      <c r="H29" s="161">
        <v>10</v>
      </c>
      <c r="I29" s="161">
        <v>10</v>
      </c>
      <c r="J29" s="161"/>
    </row>
    <row r="30" spans="1:10" s="131" customFormat="1" ht="14.25" x14ac:dyDescent="0.2">
      <c r="A30" s="163" t="s">
        <v>387</v>
      </c>
      <c r="B30" s="162" t="s">
        <v>391</v>
      </c>
      <c r="C30" s="162" t="s">
        <v>386</v>
      </c>
      <c r="D30" s="162" t="s">
        <v>45</v>
      </c>
      <c r="E30" s="161">
        <v>2</v>
      </c>
      <c r="F30" s="161">
        <v>2</v>
      </c>
      <c r="G30" s="161"/>
      <c r="H30" s="161">
        <v>2</v>
      </c>
      <c r="I30" s="161">
        <v>2</v>
      </c>
      <c r="J30" s="161"/>
    </row>
    <row r="31" spans="1:10" s="131" customFormat="1" ht="14.25" x14ac:dyDescent="0.2">
      <c r="A31" s="163" t="s">
        <v>321</v>
      </c>
      <c r="B31" s="162" t="s">
        <v>391</v>
      </c>
      <c r="C31" s="162" t="s">
        <v>386</v>
      </c>
      <c r="D31" s="162" t="s">
        <v>54</v>
      </c>
      <c r="E31" s="161">
        <v>2</v>
      </c>
      <c r="F31" s="161">
        <v>2</v>
      </c>
      <c r="G31" s="161"/>
      <c r="H31" s="161">
        <v>2</v>
      </c>
      <c r="I31" s="161">
        <v>2</v>
      </c>
      <c r="J31" s="161"/>
    </row>
    <row r="32" spans="1:10" s="131" customFormat="1" ht="22.5" x14ac:dyDescent="0.2">
      <c r="A32" s="163" t="s">
        <v>385</v>
      </c>
      <c r="B32" s="162" t="s">
        <v>391</v>
      </c>
      <c r="C32" s="162" t="s">
        <v>383</v>
      </c>
      <c r="D32" s="162" t="s">
        <v>45</v>
      </c>
      <c r="E32" s="161">
        <v>8</v>
      </c>
      <c r="F32" s="161">
        <v>8</v>
      </c>
      <c r="G32" s="161"/>
      <c r="H32" s="161">
        <v>8</v>
      </c>
      <c r="I32" s="161">
        <v>8</v>
      </c>
      <c r="J32" s="161"/>
    </row>
    <row r="33" spans="1:10" s="131" customFormat="1" ht="14.25" x14ac:dyDescent="0.2">
      <c r="A33" s="163" t="s">
        <v>321</v>
      </c>
      <c r="B33" s="162" t="s">
        <v>391</v>
      </c>
      <c r="C33" s="162" t="s">
        <v>383</v>
      </c>
      <c r="D33" s="162" t="s">
        <v>54</v>
      </c>
      <c r="E33" s="161">
        <v>8</v>
      </c>
      <c r="F33" s="161">
        <v>8</v>
      </c>
      <c r="G33" s="161"/>
      <c r="H33" s="161">
        <v>8</v>
      </c>
      <c r="I33" s="161">
        <v>8</v>
      </c>
      <c r="J33" s="161"/>
    </row>
    <row r="34" spans="1:10" s="131" customFormat="1" ht="14.25" x14ac:dyDescent="0.2">
      <c r="A34" s="166" t="s">
        <v>263</v>
      </c>
      <c r="B34" s="165" t="s">
        <v>280</v>
      </c>
      <c r="C34" s="165" t="s">
        <v>45</v>
      </c>
      <c r="D34" s="165" t="s">
        <v>45</v>
      </c>
      <c r="E34" s="164">
        <v>103.1</v>
      </c>
      <c r="F34" s="164">
        <v>103.1</v>
      </c>
      <c r="G34" s="164"/>
      <c r="H34" s="164">
        <v>105.9</v>
      </c>
      <c r="I34" s="164">
        <v>105.9</v>
      </c>
      <c r="J34" s="164"/>
    </row>
    <row r="35" spans="1:10" s="131" customFormat="1" ht="14.25" x14ac:dyDescent="0.2">
      <c r="A35" s="166" t="s">
        <v>264</v>
      </c>
      <c r="B35" s="165" t="s">
        <v>281</v>
      </c>
      <c r="C35" s="165" t="s">
        <v>45</v>
      </c>
      <c r="D35" s="165" t="s">
        <v>45</v>
      </c>
      <c r="E35" s="164">
        <v>103.1</v>
      </c>
      <c r="F35" s="164">
        <v>103.1</v>
      </c>
      <c r="G35" s="164"/>
      <c r="H35" s="164">
        <v>105.9</v>
      </c>
      <c r="I35" s="164">
        <v>105.9</v>
      </c>
      <c r="J35" s="164"/>
    </row>
    <row r="36" spans="1:10" s="131" customFormat="1" ht="14.25" x14ac:dyDescent="0.2">
      <c r="A36" s="163" t="s">
        <v>206</v>
      </c>
      <c r="B36" s="162" t="s">
        <v>281</v>
      </c>
      <c r="C36" s="162" t="s">
        <v>236</v>
      </c>
      <c r="D36" s="162" t="s">
        <v>45</v>
      </c>
      <c r="E36" s="161">
        <v>103.1</v>
      </c>
      <c r="F36" s="161">
        <v>103.1</v>
      </c>
      <c r="G36" s="161"/>
      <c r="H36" s="161">
        <v>105.9</v>
      </c>
      <c r="I36" s="161">
        <v>105.9</v>
      </c>
      <c r="J36" s="161"/>
    </row>
    <row r="37" spans="1:10" s="131" customFormat="1" ht="33.75" x14ac:dyDescent="0.2">
      <c r="A37" s="163" t="s">
        <v>56</v>
      </c>
      <c r="B37" s="162" t="s">
        <v>281</v>
      </c>
      <c r="C37" s="162" t="s">
        <v>237</v>
      </c>
      <c r="D37" s="162" t="s">
        <v>45</v>
      </c>
      <c r="E37" s="161">
        <v>103.1</v>
      </c>
      <c r="F37" s="161">
        <v>103.1</v>
      </c>
      <c r="G37" s="161"/>
      <c r="H37" s="161">
        <v>105.9</v>
      </c>
      <c r="I37" s="161">
        <v>105.9</v>
      </c>
      <c r="J37" s="161"/>
    </row>
    <row r="38" spans="1:10" s="131" customFormat="1" ht="22.5" x14ac:dyDescent="0.2">
      <c r="A38" s="163" t="s">
        <v>238</v>
      </c>
      <c r="B38" s="162" t="s">
        <v>281</v>
      </c>
      <c r="C38" s="162" t="s">
        <v>237</v>
      </c>
      <c r="D38" s="162" t="s">
        <v>53</v>
      </c>
      <c r="E38" s="161">
        <v>76.599999999999994</v>
      </c>
      <c r="F38" s="161">
        <v>76.599999999999994</v>
      </c>
      <c r="G38" s="161"/>
      <c r="H38" s="161">
        <v>78.8</v>
      </c>
      <c r="I38" s="161">
        <v>78.8</v>
      </c>
      <c r="J38" s="161"/>
    </row>
    <row r="39" spans="1:10" s="131" customFormat="1" ht="45" x14ac:dyDescent="0.2">
      <c r="A39" s="163" t="s">
        <v>239</v>
      </c>
      <c r="B39" s="162" t="s">
        <v>281</v>
      </c>
      <c r="C39" s="162" t="s">
        <v>237</v>
      </c>
      <c r="D39" s="162" t="s">
        <v>240</v>
      </c>
      <c r="E39" s="161">
        <v>23.2</v>
      </c>
      <c r="F39" s="161">
        <v>23.2</v>
      </c>
      <c r="G39" s="161"/>
      <c r="H39" s="161">
        <v>23.8</v>
      </c>
      <c r="I39" s="161">
        <v>23.8</v>
      </c>
      <c r="J39" s="161"/>
    </row>
    <row r="40" spans="1:10" s="131" customFormat="1" ht="14.25" x14ac:dyDescent="0.2">
      <c r="A40" s="163" t="s">
        <v>321</v>
      </c>
      <c r="B40" s="162" t="s">
        <v>281</v>
      </c>
      <c r="C40" s="162" t="s">
        <v>237</v>
      </c>
      <c r="D40" s="162" t="s">
        <v>54</v>
      </c>
      <c r="E40" s="161">
        <v>3.3</v>
      </c>
      <c r="F40" s="161">
        <v>3.3</v>
      </c>
      <c r="G40" s="161"/>
      <c r="H40" s="161">
        <v>3.3</v>
      </c>
      <c r="I40" s="161">
        <v>3.3</v>
      </c>
      <c r="J40" s="161"/>
    </row>
    <row r="41" spans="1:10" s="131" customFormat="1" ht="21.75" x14ac:dyDescent="0.2">
      <c r="A41" s="166" t="s">
        <v>352</v>
      </c>
      <c r="B41" s="165" t="s">
        <v>361</v>
      </c>
      <c r="C41" s="165" t="s">
        <v>45</v>
      </c>
      <c r="D41" s="165" t="s">
        <v>45</v>
      </c>
      <c r="E41" s="164">
        <v>11</v>
      </c>
      <c r="F41" s="164">
        <v>11</v>
      </c>
      <c r="G41" s="164"/>
      <c r="H41" s="164">
        <v>11</v>
      </c>
      <c r="I41" s="164">
        <v>11</v>
      </c>
      <c r="J41" s="164"/>
    </row>
    <row r="42" spans="1:10" s="131" customFormat="1" ht="14.25" x14ac:dyDescent="0.2">
      <c r="A42" s="166" t="s">
        <v>353</v>
      </c>
      <c r="B42" s="165" t="s">
        <v>362</v>
      </c>
      <c r="C42" s="165" t="s">
        <v>45</v>
      </c>
      <c r="D42" s="165" t="s">
        <v>45</v>
      </c>
      <c r="E42" s="164">
        <v>11</v>
      </c>
      <c r="F42" s="164">
        <v>11</v>
      </c>
      <c r="G42" s="164"/>
      <c r="H42" s="164">
        <v>11</v>
      </c>
      <c r="I42" s="164">
        <v>11</v>
      </c>
      <c r="J42" s="164"/>
    </row>
    <row r="43" spans="1:10" s="131" customFormat="1" ht="14.25" x14ac:dyDescent="0.2">
      <c r="A43" s="163" t="s">
        <v>206</v>
      </c>
      <c r="B43" s="162" t="s">
        <v>362</v>
      </c>
      <c r="C43" s="162" t="s">
        <v>236</v>
      </c>
      <c r="D43" s="162" t="s">
        <v>45</v>
      </c>
      <c r="E43" s="161">
        <v>11</v>
      </c>
      <c r="F43" s="161">
        <v>11</v>
      </c>
      <c r="G43" s="161"/>
      <c r="H43" s="161">
        <v>11</v>
      </c>
      <c r="I43" s="161">
        <v>11</v>
      </c>
      <c r="J43" s="161"/>
    </row>
    <row r="44" spans="1:10" s="131" customFormat="1" ht="22.5" x14ac:dyDescent="0.2">
      <c r="A44" s="163" t="s">
        <v>382</v>
      </c>
      <c r="B44" s="162" t="s">
        <v>362</v>
      </c>
      <c r="C44" s="162" t="s">
        <v>354</v>
      </c>
      <c r="D44" s="162" t="s">
        <v>45</v>
      </c>
      <c r="E44" s="161">
        <v>11</v>
      </c>
      <c r="F44" s="161">
        <v>11</v>
      </c>
      <c r="G44" s="161"/>
      <c r="H44" s="161">
        <v>11</v>
      </c>
      <c r="I44" s="161">
        <v>11</v>
      </c>
      <c r="J44" s="161"/>
    </row>
    <row r="45" spans="1:10" s="131" customFormat="1" ht="14.25" x14ac:dyDescent="0.2">
      <c r="A45" s="163" t="s">
        <v>321</v>
      </c>
      <c r="B45" s="162" t="s">
        <v>362</v>
      </c>
      <c r="C45" s="162" t="s">
        <v>354</v>
      </c>
      <c r="D45" s="162" t="s">
        <v>54</v>
      </c>
      <c r="E45" s="161">
        <v>11</v>
      </c>
      <c r="F45" s="161">
        <v>11</v>
      </c>
      <c r="G45" s="161"/>
      <c r="H45" s="161">
        <v>11</v>
      </c>
      <c r="I45" s="161">
        <v>11</v>
      </c>
      <c r="J45" s="161"/>
    </row>
    <row r="46" spans="1:10" s="131" customFormat="1" ht="14.25" x14ac:dyDescent="0.2">
      <c r="A46" s="166" t="s">
        <v>266</v>
      </c>
      <c r="B46" s="165" t="s">
        <v>282</v>
      </c>
      <c r="C46" s="165" t="s">
        <v>45</v>
      </c>
      <c r="D46" s="165" t="s">
        <v>45</v>
      </c>
      <c r="E46" s="164">
        <v>850</v>
      </c>
      <c r="F46" s="164">
        <v>850</v>
      </c>
      <c r="G46" s="164"/>
      <c r="H46" s="164">
        <v>850</v>
      </c>
      <c r="I46" s="164">
        <v>850</v>
      </c>
      <c r="J46" s="164"/>
    </row>
    <row r="47" spans="1:10" s="131" customFormat="1" ht="14.25" x14ac:dyDescent="0.2">
      <c r="A47" s="166" t="s">
        <v>322</v>
      </c>
      <c r="B47" s="165" t="s">
        <v>283</v>
      </c>
      <c r="C47" s="165" t="s">
        <v>45</v>
      </c>
      <c r="D47" s="165" t="s">
        <v>45</v>
      </c>
      <c r="E47" s="164">
        <v>850</v>
      </c>
      <c r="F47" s="164">
        <v>850</v>
      </c>
      <c r="G47" s="164"/>
      <c r="H47" s="164">
        <v>850</v>
      </c>
      <c r="I47" s="164">
        <v>850</v>
      </c>
      <c r="J47" s="164"/>
    </row>
    <row r="48" spans="1:10" s="131" customFormat="1" ht="14.25" x14ac:dyDescent="0.2">
      <c r="A48" s="163" t="s">
        <v>206</v>
      </c>
      <c r="B48" s="162" t="s">
        <v>283</v>
      </c>
      <c r="C48" s="162" t="s">
        <v>236</v>
      </c>
      <c r="D48" s="162" t="s">
        <v>45</v>
      </c>
      <c r="E48" s="161">
        <v>850</v>
      </c>
      <c r="F48" s="161">
        <v>850</v>
      </c>
      <c r="G48" s="161"/>
      <c r="H48" s="161">
        <v>850</v>
      </c>
      <c r="I48" s="161">
        <v>850</v>
      </c>
      <c r="J48" s="161"/>
    </row>
    <row r="49" spans="1:10" s="131" customFormat="1" ht="33.75" x14ac:dyDescent="0.2">
      <c r="A49" s="163" t="s">
        <v>209</v>
      </c>
      <c r="B49" s="162" t="s">
        <v>283</v>
      </c>
      <c r="C49" s="162" t="s">
        <v>244</v>
      </c>
      <c r="D49" s="162" t="s">
        <v>45</v>
      </c>
      <c r="E49" s="161">
        <v>770</v>
      </c>
      <c r="F49" s="161">
        <v>770</v>
      </c>
      <c r="G49" s="161"/>
      <c r="H49" s="161">
        <v>770</v>
      </c>
      <c r="I49" s="161">
        <v>770</v>
      </c>
      <c r="J49" s="161"/>
    </row>
    <row r="50" spans="1:10" s="131" customFormat="1" ht="14.25" x14ac:dyDescent="0.2">
      <c r="A50" s="163" t="s">
        <v>321</v>
      </c>
      <c r="B50" s="162" t="s">
        <v>283</v>
      </c>
      <c r="C50" s="162" t="s">
        <v>244</v>
      </c>
      <c r="D50" s="162" t="s">
        <v>54</v>
      </c>
      <c r="E50" s="161">
        <v>770</v>
      </c>
      <c r="F50" s="161">
        <v>770</v>
      </c>
      <c r="G50" s="161"/>
      <c r="H50" s="161">
        <v>770</v>
      </c>
      <c r="I50" s="161">
        <v>770</v>
      </c>
      <c r="J50" s="161"/>
    </row>
    <row r="51" spans="1:10" s="131" customFormat="1" ht="22.5" x14ac:dyDescent="0.2">
      <c r="A51" s="163" t="s">
        <v>245</v>
      </c>
      <c r="B51" s="162" t="s">
        <v>283</v>
      </c>
      <c r="C51" s="162" t="s">
        <v>246</v>
      </c>
      <c r="D51" s="162" t="s">
        <v>45</v>
      </c>
      <c r="E51" s="161">
        <v>80</v>
      </c>
      <c r="F51" s="161">
        <v>80</v>
      </c>
      <c r="G51" s="161"/>
      <c r="H51" s="161">
        <v>80</v>
      </c>
      <c r="I51" s="161">
        <v>80</v>
      </c>
      <c r="J51" s="161"/>
    </row>
    <row r="52" spans="1:10" s="131" customFormat="1" ht="14.25" x14ac:dyDescent="0.2">
      <c r="A52" s="163" t="s">
        <v>321</v>
      </c>
      <c r="B52" s="162" t="s">
        <v>283</v>
      </c>
      <c r="C52" s="162" t="s">
        <v>246</v>
      </c>
      <c r="D52" s="162" t="s">
        <v>54</v>
      </c>
      <c r="E52" s="161">
        <v>80</v>
      </c>
      <c r="F52" s="161">
        <v>80</v>
      </c>
      <c r="G52" s="161"/>
      <c r="H52" s="161">
        <v>80</v>
      </c>
      <c r="I52" s="161">
        <v>80</v>
      </c>
      <c r="J52" s="161"/>
    </row>
    <row r="53" spans="1:10" s="131" customFormat="1" ht="14.25" x14ac:dyDescent="0.2">
      <c r="A53" s="166" t="s">
        <v>0</v>
      </c>
      <c r="B53" s="165" t="s">
        <v>4</v>
      </c>
      <c r="C53" s="165" t="s">
        <v>45</v>
      </c>
      <c r="D53" s="165" t="s">
        <v>45</v>
      </c>
      <c r="E53" s="164">
        <v>35</v>
      </c>
      <c r="F53" s="164">
        <v>35</v>
      </c>
      <c r="G53" s="164"/>
      <c r="H53" s="164">
        <v>35</v>
      </c>
      <c r="I53" s="164">
        <v>35</v>
      </c>
      <c r="J53" s="164"/>
    </row>
    <row r="54" spans="1:10" s="131" customFormat="1" ht="14.25" x14ac:dyDescent="0.2">
      <c r="A54" s="166" t="s">
        <v>355</v>
      </c>
      <c r="B54" s="165" t="s">
        <v>363</v>
      </c>
      <c r="C54" s="165" t="s">
        <v>45</v>
      </c>
      <c r="D54" s="165" t="s">
        <v>45</v>
      </c>
      <c r="E54" s="164">
        <v>35</v>
      </c>
      <c r="F54" s="164">
        <v>35</v>
      </c>
      <c r="G54" s="164"/>
      <c r="H54" s="164">
        <v>35</v>
      </c>
      <c r="I54" s="164">
        <v>35</v>
      </c>
      <c r="J54" s="164"/>
    </row>
    <row r="55" spans="1:10" s="131" customFormat="1" ht="14.25" x14ac:dyDescent="0.2">
      <c r="A55" s="163" t="s">
        <v>206</v>
      </c>
      <c r="B55" s="162" t="s">
        <v>363</v>
      </c>
      <c r="C55" s="162" t="s">
        <v>236</v>
      </c>
      <c r="D55" s="162" t="s">
        <v>45</v>
      </c>
      <c r="E55" s="161">
        <v>35</v>
      </c>
      <c r="F55" s="161">
        <v>35</v>
      </c>
      <c r="G55" s="161"/>
      <c r="H55" s="161">
        <v>35</v>
      </c>
      <c r="I55" s="161">
        <v>35</v>
      </c>
      <c r="J55" s="161"/>
    </row>
    <row r="56" spans="1:10" s="131" customFormat="1" ht="22.5" x14ac:dyDescent="0.2">
      <c r="A56" s="163" t="s">
        <v>356</v>
      </c>
      <c r="B56" s="162" t="s">
        <v>363</v>
      </c>
      <c r="C56" s="162" t="s">
        <v>357</v>
      </c>
      <c r="D56" s="162" t="s">
        <v>45</v>
      </c>
      <c r="E56" s="161">
        <v>5</v>
      </c>
      <c r="F56" s="161">
        <v>5</v>
      </c>
      <c r="G56" s="161"/>
      <c r="H56" s="161">
        <v>5</v>
      </c>
      <c r="I56" s="161">
        <v>5</v>
      </c>
      <c r="J56" s="161"/>
    </row>
    <row r="57" spans="1:10" s="131" customFormat="1" ht="14.25" x14ac:dyDescent="0.2">
      <c r="A57" s="163" t="s">
        <v>321</v>
      </c>
      <c r="B57" s="162" t="s">
        <v>363</v>
      </c>
      <c r="C57" s="162" t="s">
        <v>357</v>
      </c>
      <c r="D57" s="162" t="s">
        <v>54</v>
      </c>
      <c r="E57" s="161">
        <v>5</v>
      </c>
      <c r="F57" s="161">
        <v>5</v>
      </c>
      <c r="G57" s="161"/>
      <c r="H57" s="161">
        <v>5</v>
      </c>
      <c r="I57" s="161">
        <v>5</v>
      </c>
      <c r="J57" s="161"/>
    </row>
    <row r="58" spans="1:10" s="131" customFormat="1" ht="22.5" x14ac:dyDescent="0.2">
      <c r="A58" s="163" t="s">
        <v>358</v>
      </c>
      <c r="B58" s="162" t="s">
        <v>363</v>
      </c>
      <c r="C58" s="162" t="s">
        <v>359</v>
      </c>
      <c r="D58" s="162" t="s">
        <v>45</v>
      </c>
      <c r="E58" s="161">
        <v>30</v>
      </c>
      <c r="F58" s="161">
        <v>30</v>
      </c>
      <c r="G58" s="161"/>
      <c r="H58" s="161">
        <v>30</v>
      </c>
      <c r="I58" s="161">
        <v>30</v>
      </c>
      <c r="J58" s="161"/>
    </row>
    <row r="59" spans="1:10" s="131" customFormat="1" ht="14.25" x14ac:dyDescent="0.2">
      <c r="A59" s="163" t="s">
        <v>321</v>
      </c>
      <c r="B59" s="162" t="s">
        <v>363</v>
      </c>
      <c r="C59" s="162" t="s">
        <v>359</v>
      </c>
      <c r="D59" s="162" t="s">
        <v>54</v>
      </c>
      <c r="E59" s="161">
        <v>30</v>
      </c>
      <c r="F59" s="161">
        <v>30</v>
      </c>
      <c r="G59" s="161"/>
      <c r="H59" s="161">
        <v>30</v>
      </c>
      <c r="I59" s="161">
        <v>30</v>
      </c>
      <c r="J59" s="161"/>
    </row>
    <row r="60" spans="1:10" s="131" customFormat="1" ht="14.25" x14ac:dyDescent="0.2">
      <c r="A60" s="166" t="s">
        <v>381</v>
      </c>
      <c r="B60" s="165" t="s">
        <v>390</v>
      </c>
      <c r="C60" s="165" t="s">
        <v>45</v>
      </c>
      <c r="D60" s="165" t="s">
        <v>45</v>
      </c>
      <c r="E60" s="164">
        <v>5</v>
      </c>
      <c r="F60" s="164">
        <v>5</v>
      </c>
      <c r="G60" s="164"/>
      <c r="H60" s="164">
        <v>5</v>
      </c>
      <c r="I60" s="164">
        <v>5</v>
      </c>
      <c r="J60" s="164"/>
    </row>
    <row r="61" spans="1:10" s="131" customFormat="1" ht="21.75" x14ac:dyDescent="0.2">
      <c r="A61" s="166" t="s">
        <v>380</v>
      </c>
      <c r="B61" s="165" t="s">
        <v>389</v>
      </c>
      <c r="C61" s="165" t="s">
        <v>45</v>
      </c>
      <c r="D61" s="165" t="s">
        <v>45</v>
      </c>
      <c r="E61" s="164">
        <v>5</v>
      </c>
      <c r="F61" s="164">
        <v>5</v>
      </c>
      <c r="G61" s="164"/>
      <c r="H61" s="164">
        <v>5</v>
      </c>
      <c r="I61" s="164">
        <v>5</v>
      </c>
      <c r="J61" s="164"/>
    </row>
    <row r="62" spans="1:10" s="131" customFormat="1" ht="14.25" x14ac:dyDescent="0.2">
      <c r="A62" s="163" t="s">
        <v>206</v>
      </c>
      <c r="B62" s="162" t="s">
        <v>389</v>
      </c>
      <c r="C62" s="162" t="s">
        <v>236</v>
      </c>
      <c r="D62" s="162" t="s">
        <v>45</v>
      </c>
      <c r="E62" s="161">
        <v>5</v>
      </c>
      <c r="F62" s="161">
        <v>5</v>
      </c>
      <c r="G62" s="161"/>
      <c r="H62" s="161">
        <v>5</v>
      </c>
      <c r="I62" s="161">
        <v>5</v>
      </c>
      <c r="J62" s="161"/>
    </row>
    <row r="63" spans="1:10" s="131" customFormat="1" ht="22.5" x14ac:dyDescent="0.2">
      <c r="A63" s="163" t="s">
        <v>379</v>
      </c>
      <c r="B63" s="162" t="s">
        <v>389</v>
      </c>
      <c r="C63" s="162" t="s">
        <v>377</v>
      </c>
      <c r="D63" s="162" t="s">
        <v>45</v>
      </c>
      <c r="E63" s="161">
        <v>5</v>
      </c>
      <c r="F63" s="161">
        <v>5</v>
      </c>
      <c r="G63" s="161"/>
      <c r="H63" s="161">
        <v>5</v>
      </c>
      <c r="I63" s="161">
        <v>5</v>
      </c>
      <c r="J63" s="161"/>
    </row>
    <row r="64" spans="1:10" s="131" customFormat="1" ht="14.25" x14ac:dyDescent="0.2">
      <c r="A64" s="163" t="s">
        <v>321</v>
      </c>
      <c r="B64" s="162" t="s">
        <v>389</v>
      </c>
      <c r="C64" s="162" t="s">
        <v>377</v>
      </c>
      <c r="D64" s="162" t="s">
        <v>54</v>
      </c>
      <c r="E64" s="161">
        <v>5</v>
      </c>
      <c r="F64" s="161">
        <v>5</v>
      </c>
      <c r="G64" s="161"/>
      <c r="H64" s="161">
        <v>5</v>
      </c>
      <c r="I64" s="161">
        <v>5</v>
      </c>
      <c r="J64" s="161"/>
    </row>
    <row r="65" spans="1:10" x14ac:dyDescent="0.25">
      <c r="A65" s="251" t="s">
        <v>46</v>
      </c>
      <c r="B65" s="251"/>
      <c r="C65" s="251"/>
      <c r="D65" s="251"/>
      <c r="E65" s="126">
        <f>E12</f>
        <v>2220</v>
      </c>
      <c r="F65" s="125"/>
      <c r="G65" s="125"/>
      <c r="H65" s="126">
        <f>H12</f>
        <v>2270.6</v>
      </c>
      <c r="I65" s="125"/>
      <c r="J65" s="125"/>
    </row>
    <row r="66" spans="1:10" ht="24" customHeight="1" x14ac:dyDescent="0.25">
      <c r="A66" s="252" t="s">
        <v>360</v>
      </c>
      <c r="B66" s="252"/>
      <c r="C66" s="252"/>
      <c r="D66" s="252"/>
      <c r="E66" s="126">
        <f>G12</f>
        <v>0</v>
      </c>
      <c r="F66" s="125"/>
      <c r="G66" s="125"/>
      <c r="H66" s="126">
        <f>J12</f>
        <v>0</v>
      </c>
      <c r="I66" s="125"/>
      <c r="J66" s="125"/>
    </row>
    <row r="67" spans="1:10" x14ac:dyDescent="0.25">
      <c r="A67" s="251" t="s">
        <v>47</v>
      </c>
      <c r="B67" s="251"/>
      <c r="C67" s="251"/>
      <c r="D67" s="251"/>
      <c r="E67" s="126">
        <f>F12</f>
        <v>2220</v>
      </c>
      <c r="F67" s="125"/>
      <c r="G67" s="125"/>
      <c r="H67" s="126">
        <f>I12</f>
        <v>2270.6</v>
      </c>
      <c r="I67" s="125"/>
      <c r="J67" s="125"/>
    </row>
  </sheetData>
  <mergeCells count="9">
    <mergeCell ref="A65:D65"/>
    <mergeCell ref="A66:D66"/>
    <mergeCell ref="A67:D67"/>
    <mergeCell ref="A6:H6"/>
    <mergeCell ref="A8:A9"/>
    <mergeCell ref="B8:B9"/>
    <mergeCell ref="C8:C9"/>
    <mergeCell ref="D8:D9"/>
    <mergeCell ref="E8:H8"/>
  </mergeCells>
  <pageMargins left="0.70866141732283472" right="0.70866141732283472" top="0.74803149606299213" bottom="0.74803149606299213" header="0.31496062992125984" footer="0.31496062992125984"/>
  <pageSetup paperSize="9"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view="pageBreakPreview" zoomScaleNormal="100" zoomScaleSheetLayoutView="100" workbookViewId="0">
      <selection activeCell="D4" sqref="D4"/>
    </sheetView>
  </sheetViews>
  <sheetFormatPr defaultRowHeight="15" x14ac:dyDescent="0.25"/>
  <cols>
    <col min="1" max="1" width="4.42578125" customWidth="1"/>
    <col min="2" max="2" width="67.42578125" customWidth="1"/>
    <col min="3" max="3" width="20.85546875" hidden="1" customWidth="1"/>
    <col min="4" max="4" width="10.42578125" customWidth="1"/>
  </cols>
  <sheetData>
    <row r="1" spans="1:5" x14ac:dyDescent="0.25">
      <c r="D1" s="62" t="s">
        <v>272</v>
      </c>
    </row>
    <row r="2" spans="1:5" x14ac:dyDescent="0.25">
      <c r="D2" s="62" t="s">
        <v>42</v>
      </c>
    </row>
    <row r="3" spans="1:5" x14ac:dyDescent="0.25">
      <c r="D3" s="62" t="s">
        <v>411</v>
      </c>
    </row>
    <row r="4" spans="1:5" x14ac:dyDescent="0.25">
      <c r="D4" s="62" t="s">
        <v>465</v>
      </c>
    </row>
    <row r="6" spans="1:5" ht="30" x14ac:dyDescent="0.25">
      <c r="B6" s="63" t="s">
        <v>451</v>
      </c>
    </row>
    <row r="9" spans="1:5" x14ac:dyDescent="0.25">
      <c r="D9" t="s">
        <v>211</v>
      </c>
    </row>
    <row r="10" spans="1:5" ht="30" x14ac:dyDescent="0.25">
      <c r="A10" s="64" t="s">
        <v>183</v>
      </c>
      <c r="B10" s="65" t="s">
        <v>8</v>
      </c>
      <c r="C10" s="65"/>
      <c r="D10" s="65" t="s">
        <v>48</v>
      </c>
    </row>
    <row r="11" spans="1:5" x14ac:dyDescent="0.25">
      <c r="A11" s="256" t="s">
        <v>212</v>
      </c>
      <c r="B11" s="256"/>
      <c r="C11" s="256"/>
      <c r="D11" s="256"/>
    </row>
    <row r="12" spans="1:5" ht="60" x14ac:dyDescent="0.25">
      <c r="A12" s="66">
        <v>1</v>
      </c>
      <c r="B12" s="67" t="s">
        <v>392</v>
      </c>
      <c r="C12" s="66"/>
      <c r="D12" s="66">
        <v>850</v>
      </c>
    </row>
    <row r="13" spans="1:5" x14ac:dyDescent="0.25">
      <c r="A13" s="66"/>
      <c r="B13" s="68" t="s">
        <v>213</v>
      </c>
      <c r="C13" s="66"/>
      <c r="D13" s="68">
        <f>D12</f>
        <v>850</v>
      </c>
      <c r="E13" s="25"/>
    </row>
    <row r="14" spans="1:5" x14ac:dyDescent="0.25">
      <c r="A14" s="256" t="s">
        <v>214</v>
      </c>
      <c r="B14" s="256"/>
      <c r="C14" s="256"/>
      <c r="D14" s="256"/>
    </row>
    <row r="15" spans="1:5" ht="30" x14ac:dyDescent="0.25">
      <c r="A15" s="66">
        <v>1</v>
      </c>
      <c r="B15" s="67" t="s">
        <v>215</v>
      </c>
      <c r="C15" s="66"/>
      <c r="D15" s="66">
        <v>770</v>
      </c>
    </row>
    <row r="16" spans="1:5" x14ac:dyDescent="0.25">
      <c r="A16" s="66">
        <v>2</v>
      </c>
      <c r="B16" s="67" t="s">
        <v>245</v>
      </c>
      <c r="C16" s="66"/>
      <c r="D16" s="66">
        <v>80</v>
      </c>
    </row>
    <row r="17" spans="1:4" x14ac:dyDescent="0.25">
      <c r="A17" s="66"/>
      <c r="B17" s="68" t="s">
        <v>47</v>
      </c>
      <c r="C17" s="66"/>
      <c r="D17" s="68">
        <f>D15+D16</f>
        <v>850</v>
      </c>
    </row>
  </sheetData>
  <mergeCells count="2">
    <mergeCell ref="A11:D11"/>
    <mergeCell ref="A14:D14"/>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view="pageBreakPreview" zoomScaleNormal="100" zoomScaleSheetLayoutView="100" workbookViewId="0">
      <selection activeCell="E4" sqref="E4"/>
    </sheetView>
  </sheetViews>
  <sheetFormatPr defaultRowHeight="15" x14ac:dyDescent="0.25"/>
  <cols>
    <col min="1" max="1" width="4.42578125" customWidth="1"/>
    <col min="2" max="2" width="67.42578125" customWidth="1"/>
    <col min="3" max="3" width="20.85546875" hidden="1" customWidth="1"/>
    <col min="4" max="4" width="11.140625" customWidth="1"/>
    <col min="5" max="5" width="10.42578125" customWidth="1"/>
  </cols>
  <sheetData>
    <row r="1" spans="1:5" x14ac:dyDescent="0.25">
      <c r="E1" s="62" t="s">
        <v>273</v>
      </c>
    </row>
    <row r="2" spans="1:5" x14ac:dyDescent="0.25">
      <c r="E2" s="62" t="s">
        <v>42</v>
      </c>
    </row>
    <row r="3" spans="1:5" x14ac:dyDescent="0.25">
      <c r="E3" s="62" t="s">
        <v>411</v>
      </c>
    </row>
    <row r="4" spans="1:5" x14ac:dyDescent="0.25">
      <c r="E4" s="62" t="s">
        <v>465</v>
      </c>
    </row>
    <row r="6" spans="1:5" ht="30" x14ac:dyDescent="0.25">
      <c r="B6" s="63" t="s">
        <v>452</v>
      </c>
    </row>
    <row r="9" spans="1:5" x14ac:dyDescent="0.25">
      <c r="E9" t="s">
        <v>211</v>
      </c>
    </row>
    <row r="10" spans="1:5" ht="30" x14ac:dyDescent="0.25">
      <c r="A10" s="64" t="s">
        <v>183</v>
      </c>
      <c r="B10" s="65" t="s">
        <v>8</v>
      </c>
      <c r="C10" s="65"/>
      <c r="D10" s="64" t="s">
        <v>365</v>
      </c>
      <c r="E10" s="64" t="s">
        <v>453</v>
      </c>
    </row>
    <row r="11" spans="1:5" x14ac:dyDescent="0.25">
      <c r="A11" s="256" t="s">
        <v>212</v>
      </c>
      <c r="B11" s="256"/>
      <c r="C11" s="256"/>
      <c r="D11" s="256"/>
      <c r="E11" s="256"/>
    </row>
    <row r="12" spans="1:5" ht="60" x14ac:dyDescent="0.25">
      <c r="A12" s="66">
        <v>1</v>
      </c>
      <c r="B12" s="67" t="s">
        <v>392</v>
      </c>
      <c r="C12" s="66"/>
      <c r="D12" s="66">
        <v>850</v>
      </c>
      <c r="E12" s="66">
        <v>850</v>
      </c>
    </row>
    <row r="13" spans="1:5" x14ac:dyDescent="0.25">
      <c r="A13" s="66"/>
      <c r="B13" s="68" t="s">
        <v>213</v>
      </c>
      <c r="C13" s="66"/>
      <c r="D13" s="68">
        <f>D12</f>
        <v>850</v>
      </c>
      <c r="E13" s="68">
        <f>E12</f>
        <v>850</v>
      </c>
    </row>
    <row r="14" spans="1:5" x14ac:dyDescent="0.25">
      <c r="A14" s="256"/>
      <c r="B14" s="256"/>
      <c r="C14" s="256"/>
      <c r="D14" s="256"/>
      <c r="E14" s="256"/>
    </row>
    <row r="15" spans="1:5" ht="30" x14ac:dyDescent="0.25">
      <c r="A15" s="66">
        <v>1</v>
      </c>
      <c r="B15" s="67" t="s">
        <v>215</v>
      </c>
      <c r="C15" s="66"/>
      <c r="D15" s="66">
        <v>770</v>
      </c>
      <c r="E15" s="66">
        <v>770</v>
      </c>
    </row>
    <row r="16" spans="1:5" x14ac:dyDescent="0.25">
      <c r="A16" s="66">
        <v>2</v>
      </c>
      <c r="B16" s="67" t="s">
        <v>245</v>
      </c>
      <c r="C16" s="66"/>
      <c r="D16" s="66">
        <v>80</v>
      </c>
      <c r="E16" s="66">
        <v>80</v>
      </c>
    </row>
    <row r="17" spans="1:5" x14ac:dyDescent="0.25">
      <c r="A17" s="66"/>
      <c r="B17" s="68" t="s">
        <v>47</v>
      </c>
      <c r="C17" s="66"/>
      <c r="D17" s="68">
        <f>D15+D16</f>
        <v>850</v>
      </c>
      <c r="E17" s="68">
        <f>E15+E16</f>
        <v>850</v>
      </c>
    </row>
  </sheetData>
  <mergeCells count="2">
    <mergeCell ref="A11:E11"/>
    <mergeCell ref="A14:E14"/>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view="pageBreakPreview" zoomScaleNormal="100" zoomScaleSheetLayoutView="100" workbookViewId="0">
      <selection activeCell="D4" sqref="D4:F4"/>
    </sheetView>
  </sheetViews>
  <sheetFormatPr defaultColWidth="9.140625" defaultRowHeight="15" x14ac:dyDescent="0.25"/>
  <cols>
    <col min="1" max="1" width="3.5703125" style="25" customWidth="1"/>
    <col min="2" max="2" width="26.85546875" style="25" customWidth="1"/>
    <col min="3" max="3" width="27.7109375" style="25" customWidth="1"/>
    <col min="4" max="4" width="11.7109375" style="25" customWidth="1"/>
    <col min="5" max="5" width="13.85546875" style="25" customWidth="1"/>
    <col min="6" max="6" width="15.140625" style="25" customWidth="1"/>
    <col min="7" max="16384" width="9.140625" style="25"/>
  </cols>
  <sheetData>
    <row r="1" spans="1:6" x14ac:dyDescent="0.25">
      <c r="E1" s="257" t="s">
        <v>269</v>
      </c>
      <c r="F1" s="257"/>
    </row>
    <row r="2" spans="1:6" x14ac:dyDescent="0.25">
      <c r="E2" s="199" t="s">
        <v>42</v>
      </c>
      <c r="F2" s="199"/>
    </row>
    <row r="3" spans="1:6" x14ac:dyDescent="0.25">
      <c r="D3" s="200" t="s">
        <v>454</v>
      </c>
      <c r="E3" s="200"/>
      <c r="F3" s="200"/>
    </row>
    <row r="4" spans="1:6" x14ac:dyDescent="0.25">
      <c r="D4" s="199" t="s">
        <v>465</v>
      </c>
      <c r="E4" s="199"/>
      <c r="F4" s="199"/>
    </row>
    <row r="5" spans="1:6" x14ac:dyDescent="0.25">
      <c r="E5" s="257"/>
      <c r="F5" s="257"/>
    </row>
    <row r="7" spans="1:6" x14ac:dyDescent="0.25">
      <c r="B7" s="12" t="s">
        <v>182</v>
      </c>
      <c r="C7" s="1"/>
      <c r="D7" s="1"/>
    </row>
    <row r="8" spans="1:6" x14ac:dyDescent="0.25">
      <c r="B8" s="12" t="s">
        <v>455</v>
      </c>
    </row>
    <row r="9" spans="1:6" x14ac:dyDescent="0.25">
      <c r="B9" s="1"/>
    </row>
    <row r="11" spans="1:6" ht="90" x14ac:dyDescent="0.25">
      <c r="A11" s="34" t="s">
        <v>183</v>
      </c>
      <c r="B11" s="34" t="s">
        <v>184</v>
      </c>
      <c r="C11" s="33" t="s">
        <v>185</v>
      </c>
      <c r="D11" s="33" t="s">
        <v>186</v>
      </c>
      <c r="E11" s="34" t="s">
        <v>187</v>
      </c>
      <c r="F11" s="34" t="s">
        <v>456</v>
      </c>
    </row>
    <row r="12" spans="1:6" x14ac:dyDescent="0.25">
      <c r="A12" s="28">
        <v>1</v>
      </c>
      <c r="B12" s="33"/>
      <c r="C12" s="28"/>
      <c r="D12" s="28">
        <v>0</v>
      </c>
      <c r="E12" s="28">
        <v>0</v>
      </c>
      <c r="F12" s="28">
        <v>0</v>
      </c>
    </row>
  </sheetData>
  <mergeCells count="5">
    <mergeCell ref="E5:F5"/>
    <mergeCell ref="E1:F1"/>
    <mergeCell ref="E2:F2"/>
    <mergeCell ref="D3:F3"/>
    <mergeCell ref="D4:F4"/>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view="pageBreakPreview" zoomScaleNormal="100" zoomScaleSheetLayoutView="100" workbookViewId="0">
      <selection activeCell="D4" sqref="D4:G4"/>
    </sheetView>
  </sheetViews>
  <sheetFormatPr defaultColWidth="9.140625" defaultRowHeight="15" x14ac:dyDescent="0.25"/>
  <cols>
    <col min="1" max="1" width="3.5703125" style="25" customWidth="1"/>
    <col min="2" max="2" width="27.28515625" style="25" customWidth="1"/>
    <col min="3" max="3" width="27.7109375" style="25" customWidth="1"/>
    <col min="4" max="4" width="12.7109375" style="25" customWidth="1"/>
    <col min="5" max="5" width="11.7109375" style="25" customWidth="1"/>
    <col min="6" max="6" width="13.85546875" style="25" customWidth="1"/>
    <col min="7" max="7" width="14.85546875" style="25" customWidth="1"/>
    <col min="8" max="16384" width="9.140625" style="25"/>
  </cols>
  <sheetData>
    <row r="1" spans="1:7" x14ac:dyDescent="0.25">
      <c r="F1" s="191" t="s">
        <v>205</v>
      </c>
      <c r="G1" s="191"/>
    </row>
    <row r="2" spans="1:7" x14ac:dyDescent="0.25">
      <c r="F2" s="191" t="s">
        <v>42</v>
      </c>
      <c r="G2" s="191"/>
    </row>
    <row r="3" spans="1:7" x14ac:dyDescent="0.25">
      <c r="D3" s="191" t="s">
        <v>411</v>
      </c>
      <c r="E3" s="191"/>
      <c r="F3" s="191"/>
      <c r="G3" s="191"/>
    </row>
    <row r="4" spans="1:7" x14ac:dyDescent="0.25">
      <c r="D4" s="191" t="s">
        <v>465</v>
      </c>
      <c r="E4" s="191"/>
      <c r="F4" s="191"/>
      <c r="G4" s="191"/>
    </row>
    <row r="6" spans="1:7" x14ac:dyDescent="0.25">
      <c r="B6" s="12" t="s">
        <v>188</v>
      </c>
      <c r="C6" s="1"/>
      <c r="D6" s="1"/>
      <c r="E6" s="1"/>
    </row>
    <row r="7" spans="1:7" x14ac:dyDescent="0.25">
      <c r="B7" s="12" t="s">
        <v>457</v>
      </c>
    </row>
    <row r="8" spans="1:7" x14ac:dyDescent="0.25">
      <c r="B8" s="12" t="s">
        <v>393</v>
      </c>
    </row>
    <row r="10" spans="1:7" x14ac:dyDescent="0.25">
      <c r="A10" s="258" t="s">
        <v>183</v>
      </c>
      <c r="B10" s="258" t="s">
        <v>184</v>
      </c>
      <c r="C10" s="258" t="s">
        <v>185</v>
      </c>
      <c r="D10" s="260" t="s">
        <v>186</v>
      </c>
      <c r="E10" s="261"/>
      <c r="F10" s="258" t="s">
        <v>187</v>
      </c>
      <c r="G10" s="258" t="s">
        <v>456</v>
      </c>
    </row>
    <row r="11" spans="1:7" ht="78" customHeight="1" x14ac:dyDescent="0.25">
      <c r="A11" s="259"/>
      <c r="B11" s="259"/>
      <c r="C11" s="259"/>
      <c r="D11" s="33" t="s">
        <v>364</v>
      </c>
      <c r="E11" s="33" t="s">
        <v>376</v>
      </c>
      <c r="F11" s="259"/>
      <c r="G11" s="259"/>
    </row>
    <row r="12" spans="1:7" x14ac:dyDescent="0.25">
      <c r="A12" s="28">
        <v>1</v>
      </c>
      <c r="B12" s="33"/>
      <c r="C12" s="28"/>
      <c r="D12" s="28">
        <v>0</v>
      </c>
      <c r="E12" s="28">
        <v>0</v>
      </c>
      <c r="F12" s="28"/>
      <c r="G12" s="28"/>
    </row>
  </sheetData>
  <mergeCells count="10">
    <mergeCell ref="F1:G1"/>
    <mergeCell ref="F2:G2"/>
    <mergeCell ref="D3:G3"/>
    <mergeCell ref="D4:G4"/>
    <mergeCell ref="A10:A11"/>
    <mergeCell ref="B10:B11"/>
    <mergeCell ref="C10:C11"/>
    <mergeCell ref="D10:E10"/>
    <mergeCell ref="G10:G11"/>
    <mergeCell ref="F10:F11"/>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view="pageBreakPreview" zoomScaleNormal="100" zoomScaleSheetLayoutView="100" workbookViewId="0">
      <selection activeCell="A4" sqref="A4:C4"/>
    </sheetView>
  </sheetViews>
  <sheetFormatPr defaultColWidth="9.140625" defaultRowHeight="15" x14ac:dyDescent="0.25"/>
  <cols>
    <col min="1" max="1" width="53.5703125" style="25" customWidth="1"/>
    <col min="2" max="3" width="12.28515625" style="25" customWidth="1"/>
    <col min="4" max="16384" width="9.140625" style="25"/>
  </cols>
  <sheetData>
    <row r="1" spans="1:3" x14ac:dyDescent="0.25">
      <c r="A1" s="191" t="s">
        <v>270</v>
      </c>
      <c r="B1" s="191"/>
      <c r="C1" s="191"/>
    </row>
    <row r="2" spans="1:3" x14ac:dyDescent="0.25">
      <c r="A2" s="191" t="s">
        <v>42</v>
      </c>
      <c r="B2" s="191"/>
      <c r="C2" s="191"/>
    </row>
    <row r="3" spans="1:3" x14ac:dyDescent="0.25">
      <c r="A3" s="191" t="s">
        <v>411</v>
      </c>
      <c r="B3" s="191"/>
      <c r="C3" s="191"/>
    </row>
    <row r="4" spans="1:3" x14ac:dyDescent="0.25">
      <c r="A4" s="191" t="s">
        <v>465</v>
      </c>
      <c r="B4" s="191"/>
      <c r="C4" s="191"/>
    </row>
    <row r="6" spans="1:3" x14ac:dyDescent="0.25">
      <c r="A6" s="61" t="s">
        <v>189</v>
      </c>
      <c r="B6" s="1"/>
      <c r="C6" s="1"/>
    </row>
    <row r="7" spans="1:3" x14ac:dyDescent="0.25">
      <c r="A7" s="61" t="s">
        <v>458</v>
      </c>
      <c r="B7" s="1"/>
      <c r="C7" s="1"/>
    </row>
    <row r="8" spans="1:3" x14ac:dyDescent="0.25">
      <c r="A8" s="1"/>
    </row>
    <row r="12" spans="1:3" x14ac:dyDescent="0.25">
      <c r="A12" s="262" t="s">
        <v>190</v>
      </c>
      <c r="B12" s="264" t="s">
        <v>312</v>
      </c>
      <c r="C12" s="265"/>
    </row>
    <row r="13" spans="1:3" x14ac:dyDescent="0.25">
      <c r="A13" s="263"/>
      <c r="B13" s="30" t="s">
        <v>191</v>
      </c>
      <c r="C13" s="30" t="s">
        <v>192</v>
      </c>
    </row>
    <row r="14" spans="1:3" ht="26.25" x14ac:dyDescent="0.25">
      <c r="A14" s="29" t="s">
        <v>193</v>
      </c>
      <c r="B14" s="30"/>
      <c r="C14" s="30"/>
    </row>
    <row r="15" spans="1:3" ht="30" x14ac:dyDescent="0.25">
      <c r="A15" s="30" t="s">
        <v>194</v>
      </c>
      <c r="B15" s="30"/>
      <c r="C15" s="30"/>
    </row>
    <row r="16" spans="1:3" ht="30" x14ac:dyDescent="0.25">
      <c r="A16" s="30" t="s">
        <v>195</v>
      </c>
      <c r="B16" s="30"/>
      <c r="C16" s="30"/>
    </row>
    <row r="17" spans="1:3" ht="45" x14ac:dyDescent="0.25">
      <c r="A17" s="30" t="s">
        <v>196</v>
      </c>
      <c r="B17" s="30"/>
      <c r="C17" s="30"/>
    </row>
    <row r="18" spans="1:3" ht="30" x14ac:dyDescent="0.25">
      <c r="A18" s="30" t="s">
        <v>197</v>
      </c>
      <c r="B18" s="30"/>
      <c r="C18" s="30"/>
    </row>
    <row r="19" spans="1:3" x14ac:dyDescent="0.25">
      <c r="A19" s="31" t="s">
        <v>198</v>
      </c>
      <c r="B19" s="30">
        <v>0</v>
      </c>
      <c r="C19" s="31">
        <v>0</v>
      </c>
    </row>
    <row r="20" spans="1:3" ht="30" x14ac:dyDescent="0.25">
      <c r="A20" s="30" t="s">
        <v>199</v>
      </c>
      <c r="B20" s="30"/>
      <c r="C20" s="30"/>
    </row>
    <row r="21" spans="1:3" ht="30" x14ac:dyDescent="0.25">
      <c r="A21" s="30" t="s">
        <v>200</v>
      </c>
      <c r="B21" s="30"/>
      <c r="C21" s="30"/>
    </row>
    <row r="22" spans="1:3" ht="30" x14ac:dyDescent="0.25">
      <c r="A22" s="30" t="s">
        <v>201</v>
      </c>
      <c r="B22" s="30"/>
      <c r="C22" s="30"/>
    </row>
    <row r="23" spans="1:3" x14ac:dyDescent="0.25">
      <c r="A23" s="31" t="s">
        <v>198</v>
      </c>
      <c r="B23" s="31">
        <v>0</v>
      </c>
      <c r="C23" s="30">
        <v>0</v>
      </c>
    </row>
  </sheetData>
  <mergeCells count="6">
    <mergeCell ref="A12:A13"/>
    <mergeCell ref="B12:C12"/>
    <mergeCell ref="A1:C1"/>
    <mergeCell ref="A2:C2"/>
    <mergeCell ref="A3:C3"/>
    <mergeCell ref="A4:C4"/>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tabSelected="1" view="pageBreakPreview" zoomScaleNormal="100" zoomScaleSheetLayoutView="100" workbookViewId="0">
      <selection activeCell="C4" sqref="C4:E4"/>
    </sheetView>
  </sheetViews>
  <sheetFormatPr defaultColWidth="9.140625" defaultRowHeight="15" x14ac:dyDescent="0.25"/>
  <cols>
    <col min="1" max="1" width="53.5703125" style="25" customWidth="1"/>
    <col min="2" max="2" width="12.42578125" style="25" customWidth="1"/>
    <col min="3" max="3" width="12.28515625" style="25" customWidth="1"/>
    <col min="4" max="4" width="12.140625" style="25" customWidth="1"/>
    <col min="5" max="5" width="12.5703125" style="25" customWidth="1"/>
    <col min="6" max="16384" width="9.140625" style="25"/>
  </cols>
  <sheetData>
    <row r="1" spans="1:5" x14ac:dyDescent="0.25">
      <c r="C1" s="191" t="s">
        <v>271</v>
      </c>
      <c r="D1" s="191"/>
      <c r="E1" s="191"/>
    </row>
    <row r="2" spans="1:5" x14ac:dyDescent="0.25">
      <c r="C2" s="191" t="s">
        <v>42</v>
      </c>
      <c r="D2" s="191"/>
      <c r="E2" s="191"/>
    </row>
    <row r="3" spans="1:5" x14ac:dyDescent="0.25">
      <c r="A3" s="191" t="s">
        <v>411</v>
      </c>
      <c r="B3" s="267"/>
      <c r="C3" s="267"/>
      <c r="D3" s="267"/>
      <c r="E3" s="267"/>
    </row>
    <row r="4" spans="1:5" x14ac:dyDescent="0.25">
      <c r="C4" s="191" t="s">
        <v>465</v>
      </c>
      <c r="D4" s="191"/>
      <c r="E4" s="191"/>
    </row>
    <row r="6" spans="1:5" x14ac:dyDescent="0.25">
      <c r="A6" s="61" t="s">
        <v>202</v>
      </c>
    </row>
    <row r="7" spans="1:5" x14ac:dyDescent="0.25">
      <c r="A7" s="61" t="s">
        <v>459</v>
      </c>
    </row>
    <row r="8" spans="1:5" x14ac:dyDescent="0.25">
      <c r="A8" s="61" t="s">
        <v>460</v>
      </c>
    </row>
    <row r="12" spans="1:5" x14ac:dyDescent="0.25">
      <c r="A12" s="262" t="s">
        <v>190</v>
      </c>
      <c r="B12" s="266" t="s">
        <v>364</v>
      </c>
      <c r="C12" s="266"/>
      <c r="D12" s="266" t="s">
        <v>376</v>
      </c>
      <c r="E12" s="266"/>
    </row>
    <row r="13" spans="1:5" x14ac:dyDescent="0.25">
      <c r="A13" s="263"/>
      <c r="B13" s="28" t="s">
        <v>203</v>
      </c>
      <c r="C13" s="28" t="s">
        <v>204</v>
      </c>
      <c r="D13" s="28" t="s">
        <v>203</v>
      </c>
      <c r="E13" s="28" t="s">
        <v>204</v>
      </c>
    </row>
    <row r="14" spans="1:5" ht="26.25" x14ac:dyDescent="0.25">
      <c r="A14" s="29" t="s">
        <v>193</v>
      </c>
      <c r="B14" s="28"/>
      <c r="C14" s="28"/>
      <c r="D14" s="28"/>
      <c r="E14" s="28"/>
    </row>
    <row r="15" spans="1:5" ht="30" x14ac:dyDescent="0.25">
      <c r="A15" s="30" t="s">
        <v>194</v>
      </c>
      <c r="B15" s="28"/>
      <c r="C15" s="28"/>
      <c r="D15" s="28"/>
      <c r="E15" s="28"/>
    </row>
    <row r="16" spans="1:5" ht="30" x14ac:dyDescent="0.25">
      <c r="A16" s="30" t="s">
        <v>195</v>
      </c>
      <c r="B16" s="28"/>
      <c r="C16" s="28"/>
      <c r="D16" s="28"/>
      <c r="E16" s="28"/>
    </row>
    <row r="17" spans="1:5" ht="45" x14ac:dyDescent="0.25">
      <c r="A17" s="30" t="s">
        <v>196</v>
      </c>
      <c r="B17" s="28"/>
      <c r="C17" s="28"/>
      <c r="D17" s="28"/>
      <c r="E17" s="28"/>
    </row>
    <row r="18" spans="1:5" ht="30" x14ac:dyDescent="0.25">
      <c r="A18" s="30" t="s">
        <v>197</v>
      </c>
      <c r="B18" s="28"/>
      <c r="C18" s="28"/>
      <c r="D18" s="28"/>
      <c r="E18" s="28"/>
    </row>
    <row r="19" spans="1:5" x14ac:dyDescent="0.25">
      <c r="A19" s="31" t="s">
        <v>198</v>
      </c>
      <c r="B19" s="28">
        <v>0</v>
      </c>
      <c r="C19" s="32">
        <v>0</v>
      </c>
      <c r="D19" s="28">
        <v>0</v>
      </c>
      <c r="E19" s="32">
        <v>0</v>
      </c>
    </row>
    <row r="20" spans="1:5" ht="30" x14ac:dyDescent="0.25">
      <c r="A20" s="30" t="s">
        <v>199</v>
      </c>
      <c r="B20" s="28"/>
      <c r="C20" s="28"/>
      <c r="D20" s="28"/>
      <c r="E20" s="28"/>
    </row>
    <row r="21" spans="1:5" ht="30" x14ac:dyDescent="0.25">
      <c r="A21" s="30" t="s">
        <v>200</v>
      </c>
      <c r="B21" s="28"/>
      <c r="C21" s="28"/>
      <c r="D21" s="28"/>
      <c r="E21" s="28"/>
    </row>
    <row r="22" spans="1:5" ht="30" x14ac:dyDescent="0.25">
      <c r="A22" s="30" t="s">
        <v>201</v>
      </c>
      <c r="B22" s="28"/>
      <c r="C22" s="28"/>
      <c r="D22" s="28"/>
      <c r="E22" s="28"/>
    </row>
    <row r="23" spans="1:5" x14ac:dyDescent="0.25">
      <c r="A23" s="31" t="s">
        <v>198</v>
      </c>
      <c r="B23" s="32">
        <v>0</v>
      </c>
      <c r="C23" s="28">
        <v>0</v>
      </c>
      <c r="D23" s="32">
        <v>0</v>
      </c>
      <c r="E23" s="28">
        <v>0</v>
      </c>
    </row>
  </sheetData>
  <mergeCells count="7">
    <mergeCell ref="A12:A13"/>
    <mergeCell ref="B12:C12"/>
    <mergeCell ref="D12:E12"/>
    <mergeCell ref="C1:E1"/>
    <mergeCell ref="C2:E2"/>
    <mergeCell ref="A3:E3"/>
    <mergeCell ref="C4:E4"/>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9"/>
  <sheetViews>
    <sheetView view="pageBreakPreview" zoomScaleNormal="100" zoomScaleSheetLayoutView="100" workbookViewId="0">
      <selection activeCell="J9" sqref="J9"/>
    </sheetView>
  </sheetViews>
  <sheetFormatPr defaultColWidth="9.140625" defaultRowHeight="15" x14ac:dyDescent="0.25"/>
  <cols>
    <col min="1" max="1" width="26" style="25" customWidth="1"/>
    <col min="2" max="2" width="35.7109375" style="25" customWidth="1"/>
    <col min="3" max="3" width="13.140625" style="25" customWidth="1"/>
    <col min="4" max="4" width="9" style="25" hidden="1" customWidth="1"/>
    <col min="5" max="8" width="9.140625" style="25" hidden="1" customWidth="1"/>
    <col min="9" max="16384" width="9.140625" style="25"/>
  </cols>
  <sheetData>
    <row r="2" spans="1:8" x14ac:dyDescent="0.25">
      <c r="B2" s="191" t="s">
        <v>223</v>
      </c>
      <c r="C2" s="191"/>
      <c r="D2" s="191"/>
      <c r="E2" s="191"/>
    </row>
    <row r="3" spans="1:8" x14ac:dyDescent="0.25">
      <c r="B3" s="191" t="s">
        <v>59</v>
      </c>
      <c r="C3" s="191"/>
      <c r="D3" s="191"/>
      <c r="E3" s="191"/>
    </row>
    <row r="4" spans="1:8" x14ac:dyDescent="0.25">
      <c r="B4" s="191" t="s">
        <v>405</v>
      </c>
      <c r="C4" s="191"/>
      <c r="D4" s="191"/>
      <c r="E4" s="191"/>
    </row>
    <row r="5" spans="1:8" x14ac:dyDescent="0.25">
      <c r="B5" s="191" t="s">
        <v>465</v>
      </c>
      <c r="C5" s="191"/>
      <c r="D5" s="191"/>
      <c r="E5" s="191"/>
    </row>
    <row r="8" spans="1:8" ht="33" customHeight="1" x14ac:dyDescent="0.25">
      <c r="A8" s="192" t="s">
        <v>406</v>
      </c>
      <c r="B8" s="192"/>
      <c r="C8" s="192"/>
      <c r="D8" s="192"/>
      <c r="E8" s="192"/>
      <c r="F8" s="192"/>
      <c r="G8" s="192"/>
    </row>
    <row r="10" spans="1:8" x14ac:dyDescent="0.25">
      <c r="C10" s="193"/>
      <c r="D10" s="193"/>
      <c r="E10" s="193"/>
      <c r="F10" s="193"/>
      <c r="G10" s="193"/>
      <c r="H10" s="193"/>
    </row>
    <row r="11" spans="1:8" x14ac:dyDescent="0.25">
      <c r="C11" s="25" t="s">
        <v>57</v>
      </c>
    </row>
    <row r="12" spans="1:8" x14ac:dyDescent="0.25">
      <c r="A12" s="188" t="s">
        <v>60</v>
      </c>
      <c r="B12" s="189" t="s">
        <v>8</v>
      </c>
      <c r="C12" s="190" t="s">
        <v>312</v>
      </c>
      <c r="D12" s="58"/>
      <c r="E12" s="58"/>
      <c r="F12" s="58"/>
      <c r="G12" s="58"/>
      <c r="H12" s="59"/>
    </row>
    <row r="13" spans="1:8" x14ac:dyDescent="0.25">
      <c r="A13" s="188"/>
      <c r="B13" s="189"/>
      <c r="C13" s="190"/>
      <c r="D13" s="60"/>
      <c r="E13" s="57"/>
      <c r="F13" s="57"/>
      <c r="G13" s="57"/>
      <c r="H13" s="57"/>
    </row>
    <row r="14" spans="1:8" ht="45" x14ac:dyDescent="0.25">
      <c r="A14" s="28" t="s">
        <v>284</v>
      </c>
      <c r="B14" s="30" t="s">
        <v>61</v>
      </c>
      <c r="C14" s="28">
        <v>0</v>
      </c>
      <c r="D14" s="28"/>
      <c r="E14" s="28"/>
      <c r="F14" s="28"/>
      <c r="G14" s="28"/>
      <c r="H14" s="28"/>
    </row>
    <row r="15" spans="1:8" ht="30" x14ac:dyDescent="0.25">
      <c r="A15" s="28" t="s">
        <v>285</v>
      </c>
      <c r="B15" s="30" t="s">
        <v>62</v>
      </c>
      <c r="C15" s="28">
        <v>0</v>
      </c>
      <c r="D15" s="28"/>
      <c r="E15" s="28"/>
      <c r="F15" s="28"/>
      <c r="G15" s="28"/>
      <c r="H15" s="28"/>
    </row>
    <row r="16" spans="1:8" ht="30" x14ac:dyDescent="0.25">
      <c r="A16" s="28" t="s">
        <v>286</v>
      </c>
      <c r="B16" s="30" t="s">
        <v>63</v>
      </c>
      <c r="C16" s="28">
        <v>-2240.6</v>
      </c>
      <c r="D16" s="28"/>
      <c r="E16" s="28"/>
      <c r="F16" s="28"/>
      <c r="G16" s="28"/>
      <c r="H16" s="28"/>
    </row>
    <row r="17" spans="1:8" ht="45" x14ac:dyDescent="0.25">
      <c r="A17" s="28" t="s">
        <v>287</v>
      </c>
      <c r="B17" s="30" t="s">
        <v>64</v>
      </c>
      <c r="C17" s="28">
        <v>2240.6</v>
      </c>
      <c r="D17" s="28"/>
      <c r="E17" s="28"/>
      <c r="F17" s="28"/>
      <c r="G17" s="28"/>
      <c r="H17" s="28"/>
    </row>
    <row r="18" spans="1:8" ht="45" x14ac:dyDescent="0.25">
      <c r="A18" s="28" t="s">
        <v>288</v>
      </c>
      <c r="B18" s="30" t="s">
        <v>65</v>
      </c>
      <c r="C18" s="28">
        <v>0</v>
      </c>
      <c r="D18" s="28"/>
      <c r="E18" s="28"/>
      <c r="F18" s="28"/>
      <c r="G18" s="28"/>
      <c r="H18" s="28"/>
    </row>
    <row r="19" spans="1:8" ht="45" x14ac:dyDescent="0.25">
      <c r="A19" s="28" t="s">
        <v>289</v>
      </c>
      <c r="B19" s="30" t="s">
        <v>66</v>
      </c>
      <c r="C19" s="28">
        <v>0</v>
      </c>
      <c r="D19" s="28"/>
      <c r="E19" s="28"/>
      <c r="F19" s="28"/>
      <c r="G19" s="28"/>
      <c r="H19" s="28"/>
    </row>
  </sheetData>
  <mergeCells count="9">
    <mergeCell ref="A12:A13"/>
    <mergeCell ref="B12:B13"/>
    <mergeCell ref="C12:C13"/>
    <mergeCell ref="B2:E2"/>
    <mergeCell ref="B3:E3"/>
    <mergeCell ref="B4:E4"/>
    <mergeCell ref="B5:E5"/>
    <mergeCell ref="A8:G8"/>
    <mergeCell ref="C10:H10"/>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9"/>
  <sheetViews>
    <sheetView view="pageBreakPreview" zoomScaleNormal="100" zoomScaleSheetLayoutView="100" workbookViewId="0">
      <selection activeCell="B5" sqref="B5:H5"/>
    </sheetView>
  </sheetViews>
  <sheetFormatPr defaultColWidth="9.140625" defaultRowHeight="15" x14ac:dyDescent="0.25"/>
  <cols>
    <col min="1" max="1" width="26" style="25" customWidth="1"/>
    <col min="2" max="2" width="35.7109375" style="25" customWidth="1"/>
    <col min="3" max="3" width="0.140625" style="25" customWidth="1"/>
    <col min="4" max="4" width="10.85546875" style="25" customWidth="1"/>
    <col min="5" max="7" width="9.140625" style="25" hidden="1" customWidth="1"/>
    <col min="8" max="16384" width="9.140625" style="25"/>
  </cols>
  <sheetData>
    <row r="2" spans="1:11" x14ac:dyDescent="0.25">
      <c r="B2" s="27" t="s">
        <v>224</v>
      </c>
      <c r="C2" s="27"/>
      <c r="D2" s="27"/>
      <c r="E2" s="27"/>
    </row>
    <row r="3" spans="1:11" x14ac:dyDescent="0.25">
      <c r="B3" s="27" t="s">
        <v>59</v>
      </c>
      <c r="C3" s="27"/>
      <c r="D3" s="27"/>
      <c r="E3" s="27"/>
    </row>
    <row r="4" spans="1:11" x14ac:dyDescent="0.25">
      <c r="B4" s="27" t="s">
        <v>407</v>
      </c>
      <c r="C4" s="27"/>
      <c r="D4" s="27"/>
      <c r="E4" s="27"/>
    </row>
    <row r="5" spans="1:11" x14ac:dyDescent="0.25">
      <c r="B5" s="191" t="s">
        <v>465</v>
      </c>
      <c r="C5" s="191"/>
      <c r="D5" s="191"/>
      <c r="E5" s="191"/>
      <c r="F5" s="191"/>
      <c r="G5" s="191"/>
      <c r="H5" s="191"/>
      <c r="I5" s="27"/>
      <c r="J5" s="27"/>
      <c r="K5" s="27"/>
    </row>
    <row r="8" spans="1:11" ht="35.25" customHeight="1" x14ac:dyDescent="0.25">
      <c r="A8" s="192" t="s">
        <v>408</v>
      </c>
      <c r="B8" s="192"/>
      <c r="C8" s="192"/>
      <c r="D8" s="192"/>
      <c r="E8" s="192"/>
      <c r="F8" s="192"/>
      <c r="G8" s="192"/>
    </row>
    <row r="12" spans="1:11" x14ac:dyDescent="0.25">
      <c r="A12" s="188" t="s">
        <v>60</v>
      </c>
      <c r="B12" s="189" t="s">
        <v>8</v>
      </c>
      <c r="C12" s="194" t="s">
        <v>67</v>
      </c>
      <c r="D12" s="195"/>
      <c r="E12" s="195"/>
      <c r="F12" s="195"/>
      <c r="G12" s="195"/>
      <c r="H12" s="196"/>
    </row>
    <row r="13" spans="1:11" x14ac:dyDescent="0.25">
      <c r="A13" s="188"/>
      <c r="B13" s="189"/>
      <c r="C13" s="57"/>
      <c r="D13" s="57" t="s">
        <v>364</v>
      </c>
      <c r="E13" s="57"/>
      <c r="F13" s="57"/>
      <c r="G13" s="57"/>
      <c r="H13" s="57" t="s">
        <v>376</v>
      </c>
    </row>
    <row r="14" spans="1:11" ht="45" x14ac:dyDescent="0.25">
      <c r="A14" s="28" t="s">
        <v>284</v>
      </c>
      <c r="B14" s="30" t="s">
        <v>61</v>
      </c>
      <c r="C14" s="28"/>
      <c r="D14" s="28">
        <v>0</v>
      </c>
      <c r="E14" s="28"/>
      <c r="F14" s="28"/>
      <c r="G14" s="28"/>
      <c r="H14" s="28">
        <v>0</v>
      </c>
    </row>
    <row r="15" spans="1:11" ht="30" x14ac:dyDescent="0.25">
      <c r="A15" s="28" t="s">
        <v>285</v>
      </c>
      <c r="B15" s="30" t="s">
        <v>62</v>
      </c>
      <c r="C15" s="28"/>
      <c r="D15" s="28">
        <v>0</v>
      </c>
      <c r="E15" s="28"/>
      <c r="F15" s="28"/>
      <c r="G15" s="28"/>
      <c r="H15" s="28">
        <v>0</v>
      </c>
    </row>
    <row r="16" spans="1:11" ht="30" x14ac:dyDescent="0.25">
      <c r="A16" s="28" t="s">
        <v>286</v>
      </c>
      <c r="B16" s="30" t="s">
        <v>63</v>
      </c>
      <c r="C16" s="28"/>
      <c r="D16" s="28">
        <v>-2220</v>
      </c>
      <c r="E16" s="28">
        <v>-2658.5</v>
      </c>
      <c r="F16" s="28">
        <v>-2658.5</v>
      </c>
      <c r="G16" s="28">
        <v>-2658.5</v>
      </c>
      <c r="H16" s="28">
        <v>-2270.6</v>
      </c>
    </row>
    <row r="17" spans="1:8" ht="45" x14ac:dyDescent="0.25">
      <c r="A17" s="28" t="s">
        <v>287</v>
      </c>
      <c r="B17" s="30" t="s">
        <v>64</v>
      </c>
      <c r="C17" s="28"/>
      <c r="D17" s="70">
        <v>2220</v>
      </c>
      <c r="E17" s="70">
        <v>2658.5</v>
      </c>
      <c r="F17" s="70">
        <v>2658.5</v>
      </c>
      <c r="G17" s="70">
        <v>2658.5</v>
      </c>
      <c r="H17" s="70">
        <v>2270.6</v>
      </c>
    </row>
    <row r="18" spans="1:8" ht="45" x14ac:dyDescent="0.25">
      <c r="A18" s="28" t="s">
        <v>288</v>
      </c>
      <c r="B18" s="30" t="s">
        <v>65</v>
      </c>
      <c r="C18" s="28"/>
      <c r="D18" s="28">
        <v>0</v>
      </c>
      <c r="E18" s="28"/>
      <c r="F18" s="28"/>
      <c r="G18" s="28"/>
      <c r="H18" s="28">
        <v>0</v>
      </c>
    </row>
    <row r="19" spans="1:8" ht="45" x14ac:dyDescent="0.25">
      <c r="A19" s="28" t="s">
        <v>289</v>
      </c>
      <c r="B19" s="30" t="s">
        <v>66</v>
      </c>
      <c r="C19" s="28"/>
      <c r="D19" s="28">
        <v>0</v>
      </c>
      <c r="E19" s="28"/>
      <c r="F19" s="28"/>
      <c r="G19" s="28"/>
      <c r="H19" s="28">
        <v>0</v>
      </c>
    </row>
  </sheetData>
  <mergeCells count="5">
    <mergeCell ref="B5:H5"/>
    <mergeCell ref="A8:G8"/>
    <mergeCell ref="A12:A13"/>
    <mergeCell ref="B12:B13"/>
    <mergeCell ref="C12:H12"/>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BreakPreview" zoomScaleNormal="100" zoomScaleSheetLayoutView="100" workbookViewId="0">
      <selection activeCell="C10" sqref="C10"/>
    </sheetView>
  </sheetViews>
  <sheetFormatPr defaultColWidth="9.140625" defaultRowHeight="15" x14ac:dyDescent="0.25"/>
  <cols>
    <col min="1" max="1" width="22.7109375" style="36" customWidth="1"/>
    <col min="2" max="2" width="66.28515625" style="56" customWidth="1"/>
    <col min="3" max="3" width="11.42578125" style="25" customWidth="1"/>
    <col min="4" max="8" width="9.140625" style="36" hidden="1" customWidth="1"/>
    <col min="9" max="11" width="9.140625" style="25" hidden="1" customWidth="1"/>
    <col min="12" max="16384" width="9.140625" style="25"/>
  </cols>
  <sheetData>
    <row r="1" spans="1:11" x14ac:dyDescent="0.25">
      <c r="A1" s="47"/>
      <c r="B1" s="198" t="s">
        <v>225</v>
      </c>
      <c r="C1" s="198"/>
    </row>
    <row r="2" spans="1:11" s="49" customFormat="1" x14ac:dyDescent="0.25">
      <c r="A2" s="48"/>
      <c r="B2" s="199" t="s">
        <v>42</v>
      </c>
      <c r="C2" s="199"/>
    </row>
    <row r="3" spans="1:11" s="49" customFormat="1" x14ac:dyDescent="0.25">
      <c r="A3" s="48"/>
      <c r="B3" s="200" t="s">
        <v>409</v>
      </c>
      <c r="C3" s="200"/>
    </row>
    <row r="4" spans="1:11" x14ac:dyDescent="0.25">
      <c r="A4" s="47"/>
      <c r="B4" s="191" t="s">
        <v>465</v>
      </c>
      <c r="C4" s="191"/>
      <c r="D4" s="191"/>
      <c r="E4" s="191"/>
    </row>
    <row r="5" spans="1:11" ht="6.75" customHeight="1" x14ac:dyDescent="0.25">
      <c r="A5" s="47"/>
      <c r="B5" s="50"/>
      <c r="C5" s="35"/>
    </row>
    <row r="6" spans="1:11" ht="52.5" customHeight="1" x14ac:dyDescent="0.25">
      <c r="A6" s="197" t="s">
        <v>410</v>
      </c>
      <c r="B6" s="197"/>
      <c r="C6" s="197"/>
    </row>
    <row r="7" spans="1:11" s="5" customFormat="1" ht="30.75" customHeight="1" x14ac:dyDescent="0.2">
      <c r="A7" s="6" t="s">
        <v>69</v>
      </c>
      <c r="B7" s="7" t="s">
        <v>70</v>
      </c>
      <c r="C7" s="69" t="s">
        <v>71</v>
      </c>
      <c r="D7" s="2"/>
      <c r="E7" s="2"/>
      <c r="F7" s="2"/>
      <c r="G7" s="2"/>
      <c r="H7" s="2"/>
      <c r="I7" s="4"/>
      <c r="J7" s="4"/>
      <c r="K7" s="4"/>
    </row>
    <row r="8" spans="1:11" s="12" customFormat="1" ht="44.25" customHeight="1" x14ac:dyDescent="0.2">
      <c r="A8" s="8" t="s">
        <v>73</v>
      </c>
      <c r="B8" s="9" t="s">
        <v>74</v>
      </c>
      <c r="C8" s="10"/>
      <c r="D8" s="11" t="s">
        <v>17</v>
      </c>
      <c r="E8" s="11" t="s">
        <v>75</v>
      </c>
      <c r="F8" s="11" t="s">
        <v>18</v>
      </c>
      <c r="G8" s="11" t="s">
        <v>19</v>
      </c>
      <c r="H8" s="11" t="s">
        <v>20</v>
      </c>
      <c r="I8" s="12" t="s">
        <v>74</v>
      </c>
    </row>
    <row r="9" spans="1:11" ht="28.5" customHeight="1" x14ac:dyDescent="0.25">
      <c r="A9" s="51" t="s">
        <v>76</v>
      </c>
      <c r="B9" s="52" t="s">
        <v>77</v>
      </c>
      <c r="C9" s="53">
        <v>100</v>
      </c>
      <c r="D9" s="36" t="s">
        <v>17</v>
      </c>
      <c r="E9" s="36" t="s">
        <v>78</v>
      </c>
      <c r="F9" s="36" t="s">
        <v>30</v>
      </c>
      <c r="G9" s="36" t="s">
        <v>19</v>
      </c>
      <c r="H9" s="36" t="s">
        <v>26</v>
      </c>
      <c r="I9" s="25" t="s">
        <v>77</v>
      </c>
    </row>
    <row r="10" spans="1:11" s="12" customFormat="1" ht="47.25" customHeight="1" x14ac:dyDescent="0.2">
      <c r="A10" s="8" t="s">
        <v>79</v>
      </c>
      <c r="B10" s="9" t="s">
        <v>32</v>
      </c>
      <c r="C10" s="10"/>
      <c r="D10" s="11" t="s">
        <v>17</v>
      </c>
      <c r="E10" s="11" t="s">
        <v>31</v>
      </c>
      <c r="F10" s="11" t="s">
        <v>18</v>
      </c>
      <c r="G10" s="11" t="s">
        <v>19</v>
      </c>
      <c r="H10" s="11" t="s">
        <v>20</v>
      </c>
      <c r="I10" s="12" t="s">
        <v>32</v>
      </c>
    </row>
    <row r="11" spans="1:11" ht="27.75" customHeight="1" x14ac:dyDescent="0.25">
      <c r="A11" s="51" t="s">
        <v>80</v>
      </c>
      <c r="B11" s="52" t="s">
        <v>81</v>
      </c>
      <c r="C11" s="53">
        <v>100</v>
      </c>
      <c r="D11" s="36" t="s">
        <v>17</v>
      </c>
      <c r="E11" s="36" t="s">
        <v>82</v>
      </c>
      <c r="F11" s="36" t="s">
        <v>30</v>
      </c>
      <c r="G11" s="36" t="s">
        <v>19</v>
      </c>
      <c r="H11" s="36" t="s">
        <v>33</v>
      </c>
      <c r="I11" s="25" t="s">
        <v>83</v>
      </c>
    </row>
    <row r="12" spans="1:11" ht="77.25" customHeight="1" x14ac:dyDescent="0.25">
      <c r="A12" s="51" t="s">
        <v>84</v>
      </c>
      <c r="B12" s="52" t="s">
        <v>85</v>
      </c>
      <c r="C12" s="53">
        <v>100</v>
      </c>
      <c r="D12" s="36" t="s">
        <v>17</v>
      </c>
      <c r="E12" s="36" t="s">
        <v>86</v>
      </c>
      <c r="F12" s="36" t="s">
        <v>30</v>
      </c>
      <c r="G12" s="36" t="s">
        <v>19</v>
      </c>
      <c r="H12" s="36" t="s">
        <v>33</v>
      </c>
      <c r="I12" s="25" t="s">
        <v>85</v>
      </c>
    </row>
    <row r="13" spans="1:11" ht="60" x14ac:dyDescent="0.25">
      <c r="A13" s="51" t="s">
        <v>88</v>
      </c>
      <c r="B13" s="52" t="s">
        <v>89</v>
      </c>
      <c r="C13" s="53">
        <v>100</v>
      </c>
      <c r="D13" s="36" t="s">
        <v>17</v>
      </c>
      <c r="E13" s="36" t="s">
        <v>90</v>
      </c>
      <c r="F13" s="36" t="s">
        <v>30</v>
      </c>
      <c r="G13" s="36" t="s">
        <v>19</v>
      </c>
      <c r="H13" s="36" t="s">
        <v>33</v>
      </c>
      <c r="I13" s="25" t="s">
        <v>89</v>
      </c>
    </row>
    <row r="14" spans="1:11" s="12" customFormat="1" ht="29.25" customHeight="1" x14ac:dyDescent="0.2">
      <c r="A14" s="8" t="s">
        <v>91</v>
      </c>
      <c r="B14" s="9" t="s">
        <v>92</v>
      </c>
      <c r="C14" s="10"/>
      <c r="D14" s="11" t="s">
        <v>17</v>
      </c>
      <c r="E14" s="11" t="s">
        <v>93</v>
      </c>
      <c r="F14" s="11" t="s">
        <v>18</v>
      </c>
      <c r="G14" s="11" t="s">
        <v>19</v>
      </c>
      <c r="H14" s="11" t="s">
        <v>20</v>
      </c>
      <c r="I14" s="12" t="s">
        <v>92</v>
      </c>
    </row>
    <row r="15" spans="1:11" ht="23.25" customHeight="1" x14ac:dyDescent="0.25">
      <c r="A15" s="51" t="s">
        <v>94</v>
      </c>
      <c r="B15" s="52" t="s">
        <v>226</v>
      </c>
      <c r="C15" s="53">
        <v>100</v>
      </c>
      <c r="D15" s="36" t="s">
        <v>17</v>
      </c>
      <c r="E15" s="36" t="s">
        <v>95</v>
      </c>
      <c r="F15" s="36" t="s">
        <v>30</v>
      </c>
      <c r="G15" s="36" t="s">
        <v>19</v>
      </c>
      <c r="H15" s="36" t="s">
        <v>96</v>
      </c>
      <c r="I15" s="25" t="s">
        <v>97</v>
      </c>
    </row>
    <row r="16" spans="1:11" ht="24.75" customHeight="1" x14ac:dyDescent="0.25">
      <c r="A16" s="51" t="s">
        <v>98</v>
      </c>
      <c r="B16" s="52" t="s">
        <v>99</v>
      </c>
      <c r="C16" s="53">
        <v>100</v>
      </c>
    </row>
    <row r="17" spans="1:9" s="12" customFormat="1" ht="28.5" x14ac:dyDescent="0.2">
      <c r="A17" s="8" t="s">
        <v>100</v>
      </c>
      <c r="B17" s="9" t="s">
        <v>101</v>
      </c>
      <c r="C17" s="10"/>
      <c r="D17" s="11" t="s">
        <v>17</v>
      </c>
      <c r="E17" s="11" t="s">
        <v>102</v>
      </c>
      <c r="F17" s="11" t="s">
        <v>18</v>
      </c>
      <c r="G17" s="11" t="s">
        <v>19</v>
      </c>
      <c r="H17" s="11" t="s">
        <v>20</v>
      </c>
      <c r="I17" s="12" t="s">
        <v>101</v>
      </c>
    </row>
    <row r="18" spans="1:9" x14ac:dyDescent="0.25">
      <c r="A18" s="51" t="s">
        <v>230</v>
      </c>
      <c r="B18" s="52" t="s">
        <v>227</v>
      </c>
      <c r="C18" s="53">
        <v>100</v>
      </c>
      <c r="D18" s="36" t="s">
        <v>17</v>
      </c>
      <c r="E18" s="36" t="s">
        <v>104</v>
      </c>
      <c r="F18" s="36" t="s">
        <v>30</v>
      </c>
      <c r="G18" s="36" t="s">
        <v>19</v>
      </c>
      <c r="H18" s="36" t="s">
        <v>105</v>
      </c>
      <c r="I18" s="25" t="s">
        <v>103</v>
      </c>
    </row>
    <row r="19" spans="1:9" s="12" customFormat="1" ht="14.25" x14ac:dyDescent="0.2">
      <c r="A19" s="8" t="s">
        <v>106</v>
      </c>
      <c r="B19" s="9" t="s">
        <v>107</v>
      </c>
      <c r="C19" s="10"/>
      <c r="D19" s="11" t="s">
        <v>17</v>
      </c>
      <c r="E19" s="11" t="s">
        <v>108</v>
      </c>
      <c r="F19" s="11" t="s">
        <v>18</v>
      </c>
      <c r="G19" s="11" t="s">
        <v>19</v>
      </c>
      <c r="H19" s="11" t="s">
        <v>20</v>
      </c>
      <c r="I19" s="12" t="s">
        <v>107</v>
      </c>
    </row>
    <row r="20" spans="1:9" x14ac:dyDescent="0.25">
      <c r="A20" s="51" t="s">
        <v>109</v>
      </c>
      <c r="B20" s="52" t="s">
        <v>228</v>
      </c>
      <c r="C20" s="53">
        <v>100</v>
      </c>
      <c r="D20" s="36" t="s">
        <v>17</v>
      </c>
      <c r="E20" s="36" t="s">
        <v>111</v>
      </c>
      <c r="F20" s="36" t="s">
        <v>30</v>
      </c>
      <c r="G20" s="36" t="s">
        <v>19</v>
      </c>
      <c r="H20" s="36" t="s">
        <v>112</v>
      </c>
      <c r="I20" s="25" t="s">
        <v>110</v>
      </c>
    </row>
    <row r="21" spans="1:9" ht="24" customHeight="1" x14ac:dyDescent="0.25">
      <c r="A21" s="8" t="s">
        <v>113</v>
      </c>
      <c r="B21" s="9" t="s">
        <v>231</v>
      </c>
      <c r="C21" s="10"/>
      <c r="D21" s="36" t="s">
        <v>17</v>
      </c>
      <c r="E21" s="36" t="s">
        <v>114</v>
      </c>
      <c r="F21" s="36" t="s">
        <v>30</v>
      </c>
      <c r="G21" s="36" t="s">
        <v>19</v>
      </c>
      <c r="H21" s="36" t="s">
        <v>112</v>
      </c>
      <c r="I21" s="25" t="s">
        <v>115</v>
      </c>
    </row>
    <row r="22" spans="1:9" ht="31.5" customHeight="1" x14ac:dyDescent="0.25">
      <c r="A22" s="51" t="s">
        <v>116</v>
      </c>
      <c r="B22" s="52" t="s">
        <v>117</v>
      </c>
      <c r="C22" s="53">
        <v>100</v>
      </c>
      <c r="D22" s="36" t="s">
        <v>17</v>
      </c>
      <c r="E22" s="36" t="s">
        <v>118</v>
      </c>
      <c r="F22" s="36" t="s">
        <v>30</v>
      </c>
      <c r="G22" s="36" t="s">
        <v>19</v>
      </c>
      <c r="H22" s="36" t="s">
        <v>112</v>
      </c>
      <c r="I22" s="25" t="s">
        <v>119</v>
      </c>
    </row>
    <row r="23" spans="1:9" ht="57.75" customHeight="1" x14ac:dyDescent="0.25">
      <c r="A23" s="51" t="s">
        <v>120</v>
      </c>
      <c r="B23" s="52" t="s">
        <v>121</v>
      </c>
      <c r="C23" s="53">
        <v>100</v>
      </c>
    </row>
    <row r="24" spans="1:9" ht="41.25" customHeight="1" x14ac:dyDescent="0.25">
      <c r="A24" s="51" t="s">
        <v>122</v>
      </c>
      <c r="B24" s="52" t="s">
        <v>123</v>
      </c>
      <c r="C24" s="53">
        <v>100</v>
      </c>
    </row>
    <row r="25" spans="1:9" s="12" customFormat="1" ht="13.5" customHeight="1" x14ac:dyDescent="0.2">
      <c r="A25" s="8" t="s">
        <v>124</v>
      </c>
      <c r="B25" s="9" t="s">
        <v>125</v>
      </c>
      <c r="C25" s="10"/>
      <c r="D25" s="11" t="s">
        <v>17</v>
      </c>
      <c r="E25" s="11" t="s">
        <v>126</v>
      </c>
      <c r="F25" s="11" t="s">
        <v>18</v>
      </c>
      <c r="G25" s="11" t="s">
        <v>19</v>
      </c>
      <c r="H25" s="11" t="s">
        <v>20</v>
      </c>
      <c r="I25" s="12" t="s">
        <v>125</v>
      </c>
    </row>
    <row r="26" spans="1:9" s="12" customFormat="1" ht="29.25" customHeight="1" x14ac:dyDescent="0.25">
      <c r="A26" s="85" t="s">
        <v>130</v>
      </c>
      <c r="B26" s="86" t="s">
        <v>342</v>
      </c>
      <c r="C26" s="87">
        <v>100</v>
      </c>
      <c r="D26" s="11"/>
      <c r="E26" s="11"/>
      <c r="F26" s="11"/>
      <c r="G26" s="11"/>
      <c r="H26" s="11"/>
    </row>
    <row r="27" spans="1:9" s="12" customFormat="1" ht="30" customHeight="1" x14ac:dyDescent="0.25">
      <c r="A27" s="85" t="s">
        <v>343</v>
      </c>
      <c r="B27" s="86" t="s">
        <v>344</v>
      </c>
      <c r="C27" s="87">
        <v>100</v>
      </c>
      <c r="D27" s="11"/>
      <c r="E27" s="11"/>
      <c r="F27" s="11"/>
      <c r="G27" s="11"/>
      <c r="H27" s="11"/>
    </row>
    <row r="28" spans="1:9" ht="60" x14ac:dyDescent="0.25">
      <c r="A28" s="51" t="s">
        <v>229</v>
      </c>
      <c r="B28" s="52" t="s">
        <v>127</v>
      </c>
      <c r="C28" s="53">
        <v>100</v>
      </c>
      <c r="D28" s="36" t="s">
        <v>17</v>
      </c>
      <c r="E28" s="36" t="s">
        <v>128</v>
      </c>
      <c r="F28" s="36" t="s">
        <v>30</v>
      </c>
      <c r="G28" s="36" t="s">
        <v>19</v>
      </c>
      <c r="H28" s="36" t="s">
        <v>129</v>
      </c>
      <c r="I28" s="25" t="s">
        <v>127</v>
      </c>
    </row>
    <row r="29" spans="1:9" ht="27.75" customHeight="1" x14ac:dyDescent="0.25">
      <c r="A29" s="51" t="s">
        <v>133</v>
      </c>
      <c r="B29" s="52" t="s">
        <v>232</v>
      </c>
      <c r="C29" s="53">
        <v>100</v>
      </c>
      <c r="D29" s="36" t="s">
        <v>17</v>
      </c>
      <c r="E29" s="36" t="s">
        <v>131</v>
      </c>
      <c r="F29" s="36" t="s">
        <v>30</v>
      </c>
      <c r="G29" s="36" t="s">
        <v>19</v>
      </c>
      <c r="H29" s="36" t="s">
        <v>129</v>
      </c>
      <c r="I29" s="25" t="s">
        <v>132</v>
      </c>
    </row>
    <row r="30" spans="1:9" ht="57.75" hidden="1" x14ac:dyDescent="0.25">
      <c r="A30" s="13" t="s">
        <v>134</v>
      </c>
      <c r="B30" s="14" t="s">
        <v>135</v>
      </c>
      <c r="C30" s="15"/>
    </row>
    <row r="31" spans="1:9" ht="45" hidden="1" x14ac:dyDescent="0.25">
      <c r="A31" s="54" t="s">
        <v>136</v>
      </c>
      <c r="B31" s="55" t="s">
        <v>137</v>
      </c>
      <c r="C31" s="28">
        <v>100</v>
      </c>
    </row>
  </sheetData>
  <mergeCells count="5">
    <mergeCell ref="A6:C6"/>
    <mergeCell ref="B1:C1"/>
    <mergeCell ref="B2:C2"/>
    <mergeCell ref="B3:C3"/>
    <mergeCell ref="B4:E4"/>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view="pageBreakPreview" zoomScaleNormal="100" zoomScaleSheetLayoutView="100" workbookViewId="0">
      <selection activeCell="E4" sqref="E4"/>
    </sheetView>
  </sheetViews>
  <sheetFormatPr defaultRowHeight="15" x14ac:dyDescent="0.25"/>
  <cols>
    <col min="2" max="2" width="23.28515625" customWidth="1"/>
    <col min="3" max="3" width="9.140625" hidden="1" customWidth="1"/>
    <col min="5" max="5" width="40.28515625" customWidth="1"/>
  </cols>
  <sheetData>
    <row r="1" spans="1:5" x14ac:dyDescent="0.25">
      <c r="A1" s="74"/>
      <c r="B1" s="74"/>
      <c r="C1" s="74"/>
      <c r="D1" s="207" t="s">
        <v>233</v>
      </c>
      <c r="E1" s="207"/>
    </row>
    <row r="2" spans="1:5" x14ac:dyDescent="0.25">
      <c r="A2" s="74"/>
      <c r="B2" s="74"/>
      <c r="C2" s="74"/>
      <c r="D2" s="208" t="s">
        <v>42</v>
      </c>
      <c r="E2" s="208"/>
    </row>
    <row r="3" spans="1:5" x14ac:dyDescent="0.25">
      <c r="A3" s="74"/>
      <c r="B3" s="74"/>
      <c r="C3" s="74"/>
      <c r="D3" s="75"/>
      <c r="E3" s="75" t="s">
        <v>411</v>
      </c>
    </row>
    <row r="4" spans="1:5" x14ac:dyDescent="0.25">
      <c r="A4" s="74"/>
      <c r="B4" s="74"/>
      <c r="C4" s="74"/>
      <c r="D4" s="74"/>
      <c r="E4" s="76" t="s">
        <v>465</v>
      </c>
    </row>
    <row r="6" spans="1:5" x14ac:dyDescent="0.25">
      <c r="A6" s="206"/>
      <c r="B6" s="206"/>
      <c r="C6" s="206"/>
      <c r="D6" s="206"/>
      <c r="E6" s="206"/>
    </row>
    <row r="7" spans="1:5" ht="36" customHeight="1" x14ac:dyDescent="0.25">
      <c r="A7" s="209" t="s">
        <v>412</v>
      </c>
      <c r="B7" s="209"/>
      <c r="C7" s="209"/>
      <c r="D7" s="209"/>
      <c r="E7" s="209"/>
    </row>
    <row r="8" spans="1:5" ht="15.75" thickBot="1" x14ac:dyDescent="0.3">
      <c r="A8" s="71"/>
      <c r="B8" s="206"/>
      <c r="C8" s="206"/>
      <c r="D8" s="206"/>
      <c r="E8" s="206"/>
    </row>
    <row r="9" spans="1:5" ht="36.75" thickBot="1" x14ac:dyDescent="0.3">
      <c r="A9" s="16" t="s">
        <v>138</v>
      </c>
      <c r="B9" s="213" t="s">
        <v>60</v>
      </c>
      <c r="C9" s="214"/>
      <c r="D9" s="213" t="s">
        <v>413</v>
      </c>
      <c r="E9" s="214"/>
    </row>
    <row r="10" spans="1:5" ht="15.75" thickBot="1" x14ac:dyDescent="0.3">
      <c r="A10" s="17"/>
      <c r="B10" s="213"/>
      <c r="C10" s="214"/>
      <c r="D10" s="213"/>
      <c r="E10" s="214"/>
    </row>
    <row r="11" spans="1:5" ht="25.5" customHeight="1" thickBot="1" x14ac:dyDescent="0.3">
      <c r="A11" s="77"/>
      <c r="B11" s="215"/>
      <c r="C11" s="216"/>
      <c r="D11" s="217" t="s">
        <v>461</v>
      </c>
      <c r="E11" s="218"/>
    </row>
    <row r="12" spans="1:5" ht="31.5" customHeight="1" thickBot="1" x14ac:dyDescent="0.3">
      <c r="A12" s="73"/>
      <c r="B12" s="219" t="s">
        <v>139</v>
      </c>
      <c r="C12" s="220"/>
      <c r="D12" s="221" t="s">
        <v>81</v>
      </c>
      <c r="E12" s="222"/>
    </row>
    <row r="13" spans="1:5" ht="66" customHeight="1" thickBot="1" x14ac:dyDescent="0.3">
      <c r="A13" s="82"/>
      <c r="B13" s="219" t="s">
        <v>313</v>
      </c>
      <c r="C13" s="220"/>
      <c r="D13" s="221" t="s">
        <v>311</v>
      </c>
      <c r="E13" s="222"/>
    </row>
    <row r="14" spans="1:5" ht="57" customHeight="1" x14ac:dyDescent="0.25">
      <c r="A14" s="73"/>
      <c r="B14" s="72" t="s">
        <v>87</v>
      </c>
      <c r="C14" s="72"/>
      <c r="D14" s="203" t="s">
        <v>216</v>
      </c>
      <c r="E14" s="202"/>
    </row>
    <row r="15" spans="1:5" ht="69" customHeight="1" thickBot="1" x14ac:dyDescent="0.3">
      <c r="A15" s="82"/>
      <c r="B15" s="204" t="s">
        <v>293</v>
      </c>
      <c r="C15" s="210"/>
      <c r="D15" s="211" t="s">
        <v>140</v>
      </c>
      <c r="E15" s="212"/>
    </row>
    <row r="16" spans="1:5" ht="63" customHeight="1" x14ac:dyDescent="0.25">
      <c r="A16" s="73"/>
      <c r="B16" s="204" t="s">
        <v>294</v>
      </c>
      <c r="C16" s="210"/>
      <c r="D16" s="211" t="s">
        <v>295</v>
      </c>
      <c r="E16" s="212"/>
    </row>
    <row r="17" spans="1:5" ht="30" customHeight="1" thickBot="1" x14ac:dyDescent="0.3">
      <c r="A17" s="82"/>
      <c r="B17" s="204" t="s">
        <v>314</v>
      </c>
      <c r="C17" s="210"/>
      <c r="D17" s="211" t="s">
        <v>315</v>
      </c>
      <c r="E17" s="212"/>
    </row>
    <row r="18" spans="1:5" ht="33" customHeight="1" x14ac:dyDescent="0.25">
      <c r="A18" s="73"/>
      <c r="B18" s="204" t="s">
        <v>296</v>
      </c>
      <c r="C18" s="210"/>
      <c r="D18" s="225" t="s">
        <v>297</v>
      </c>
      <c r="E18" s="226"/>
    </row>
    <row r="19" spans="1:5" ht="76.5" customHeight="1" thickBot="1" x14ac:dyDescent="0.3">
      <c r="A19" s="82"/>
      <c r="B19" s="204" t="s">
        <v>141</v>
      </c>
      <c r="C19" s="210"/>
      <c r="D19" s="223" t="s">
        <v>298</v>
      </c>
      <c r="E19" s="224"/>
    </row>
    <row r="20" spans="1:5" ht="42.75" customHeight="1" x14ac:dyDescent="0.25">
      <c r="A20" s="73"/>
      <c r="B20" s="204" t="s">
        <v>299</v>
      </c>
      <c r="C20" s="210"/>
      <c r="D20" s="223" t="s">
        <v>300</v>
      </c>
      <c r="E20" s="224"/>
    </row>
    <row r="21" spans="1:5" ht="32.25" customHeight="1" thickBot="1" x14ac:dyDescent="0.3">
      <c r="A21" s="82"/>
      <c r="B21" s="231" t="s">
        <v>116</v>
      </c>
      <c r="C21" s="232"/>
      <c r="D21" s="233" t="s">
        <v>142</v>
      </c>
      <c r="E21" s="234"/>
    </row>
    <row r="22" spans="1:5" ht="45.75" customHeight="1" x14ac:dyDescent="0.25">
      <c r="A22" s="73"/>
      <c r="B22" s="72" t="s">
        <v>120</v>
      </c>
      <c r="C22" s="204" t="s">
        <v>121</v>
      </c>
      <c r="D22" s="205"/>
      <c r="E22" s="227"/>
    </row>
    <row r="23" spans="1:5" ht="36" customHeight="1" thickBot="1" x14ac:dyDescent="0.3">
      <c r="A23" s="82"/>
      <c r="B23" s="72" t="s">
        <v>122</v>
      </c>
      <c r="C23" s="204" t="s">
        <v>143</v>
      </c>
      <c r="D23" s="205"/>
      <c r="E23" s="227"/>
    </row>
    <row r="24" spans="1:5" ht="21.75" customHeight="1" x14ac:dyDescent="0.25">
      <c r="A24" s="73"/>
      <c r="B24" s="72" t="s">
        <v>301</v>
      </c>
      <c r="C24" s="204" t="s">
        <v>302</v>
      </c>
      <c r="D24" s="205"/>
      <c r="E24" s="227"/>
    </row>
    <row r="25" spans="1:5" ht="47.25" customHeight="1" thickBot="1" x14ac:dyDescent="0.3">
      <c r="A25" s="82"/>
      <c r="B25" s="72" t="s">
        <v>316</v>
      </c>
      <c r="C25" s="83"/>
      <c r="D25" s="204" t="s">
        <v>317</v>
      </c>
      <c r="E25" s="205"/>
    </row>
    <row r="26" spans="1:5" ht="24" customHeight="1" x14ac:dyDescent="0.25">
      <c r="A26" s="73"/>
      <c r="B26" s="72" t="s">
        <v>130</v>
      </c>
      <c r="C26" s="204" t="s">
        <v>144</v>
      </c>
      <c r="D26" s="205"/>
      <c r="E26" s="227"/>
    </row>
    <row r="27" spans="1:5" ht="77.25" customHeight="1" x14ac:dyDescent="0.25">
      <c r="A27" s="82"/>
      <c r="B27" s="72" t="s">
        <v>366</v>
      </c>
      <c r="C27" s="88"/>
      <c r="D27" s="201" t="s">
        <v>367</v>
      </c>
      <c r="E27" s="202"/>
    </row>
    <row r="28" spans="1:5" ht="77.25" customHeight="1" x14ac:dyDescent="0.25">
      <c r="A28" s="82"/>
      <c r="B28" s="72" t="s">
        <v>368</v>
      </c>
      <c r="C28" s="88"/>
      <c r="D28" s="201" t="s">
        <v>369</v>
      </c>
      <c r="E28" s="202"/>
    </row>
    <row r="29" spans="1:5" ht="28.5" customHeight="1" x14ac:dyDescent="0.25">
      <c r="A29" s="82"/>
      <c r="B29" s="72" t="s">
        <v>133</v>
      </c>
      <c r="C29" s="204" t="s">
        <v>145</v>
      </c>
      <c r="D29" s="205"/>
      <c r="E29" s="227"/>
    </row>
    <row r="30" spans="1:5" ht="28.5" customHeight="1" thickBot="1" x14ac:dyDescent="0.3">
      <c r="A30" s="82"/>
      <c r="B30" s="72" t="s">
        <v>325</v>
      </c>
      <c r="C30" s="84"/>
      <c r="D30" s="204" t="s">
        <v>324</v>
      </c>
      <c r="E30" s="205"/>
    </row>
    <row r="31" spans="1:5" ht="36" customHeight="1" x14ac:dyDescent="0.25">
      <c r="A31" s="73"/>
      <c r="B31" s="72" t="s">
        <v>326</v>
      </c>
      <c r="C31" s="204" t="s">
        <v>146</v>
      </c>
      <c r="D31" s="205"/>
      <c r="E31" s="227"/>
    </row>
    <row r="32" spans="1:5" ht="30.75" customHeight="1" thickBot="1" x14ac:dyDescent="0.3">
      <c r="A32" s="82"/>
      <c r="B32" s="72" t="s">
        <v>327</v>
      </c>
      <c r="C32" s="228" t="s">
        <v>147</v>
      </c>
      <c r="D32" s="229"/>
      <c r="E32" s="230"/>
    </row>
    <row r="33" spans="1:5" ht="38.25" customHeight="1" x14ac:dyDescent="0.25">
      <c r="A33" s="73"/>
      <c r="B33" s="72" t="s">
        <v>328</v>
      </c>
      <c r="C33" s="204" t="s">
        <v>148</v>
      </c>
      <c r="D33" s="205"/>
      <c r="E33" s="227"/>
    </row>
    <row r="34" spans="1:5" ht="31.5" customHeight="1" thickBot="1" x14ac:dyDescent="0.3">
      <c r="A34" s="82"/>
      <c r="B34" s="72" t="s">
        <v>329</v>
      </c>
      <c r="C34" s="204" t="s">
        <v>38</v>
      </c>
      <c r="D34" s="205"/>
      <c r="E34" s="227"/>
    </row>
    <row r="35" spans="1:5" ht="36" customHeight="1" x14ac:dyDescent="0.25">
      <c r="A35" s="73"/>
      <c r="B35" s="72" t="s">
        <v>330</v>
      </c>
      <c r="C35" s="204" t="s">
        <v>149</v>
      </c>
      <c r="D35" s="205"/>
      <c r="E35" s="227"/>
    </row>
    <row r="36" spans="1:5" ht="22.5" customHeight="1" thickBot="1" x14ac:dyDescent="0.3">
      <c r="A36" s="82"/>
      <c r="B36" s="72" t="s">
        <v>331</v>
      </c>
      <c r="C36" s="204" t="s">
        <v>150</v>
      </c>
      <c r="D36" s="205"/>
      <c r="E36" s="227"/>
    </row>
    <row r="37" spans="1:5" ht="43.5" customHeight="1" x14ac:dyDescent="0.25">
      <c r="A37" s="73"/>
      <c r="B37" s="72" t="s">
        <v>346</v>
      </c>
      <c r="C37" s="204" t="s">
        <v>347</v>
      </c>
      <c r="D37" s="205"/>
      <c r="E37" s="227"/>
    </row>
    <row r="38" spans="1:5" ht="32.25" customHeight="1" thickBot="1" x14ac:dyDescent="0.3">
      <c r="A38" s="82"/>
      <c r="B38" s="72" t="s">
        <v>348</v>
      </c>
      <c r="C38" s="204" t="s">
        <v>349</v>
      </c>
      <c r="D38" s="205"/>
      <c r="E38" s="227"/>
    </row>
    <row r="39" spans="1:5" ht="18.75" customHeight="1" x14ac:dyDescent="0.25">
      <c r="A39" s="73"/>
      <c r="B39" s="72" t="s">
        <v>332</v>
      </c>
      <c r="C39" s="72"/>
      <c r="D39" s="204" t="s">
        <v>303</v>
      </c>
      <c r="E39" s="227"/>
    </row>
    <row r="40" spans="1:5" ht="62.25" customHeight="1" x14ac:dyDescent="0.25">
      <c r="A40" s="82"/>
      <c r="B40" s="72" t="s">
        <v>333</v>
      </c>
      <c r="C40" s="72"/>
      <c r="D40" s="203" t="s">
        <v>318</v>
      </c>
      <c r="E40" s="202"/>
    </row>
    <row r="41" spans="1:5" ht="62.25" customHeight="1" thickBot="1" x14ac:dyDescent="0.3">
      <c r="A41" s="82"/>
      <c r="B41" s="72" t="s">
        <v>370</v>
      </c>
      <c r="C41" s="72"/>
      <c r="D41" s="203" t="s">
        <v>371</v>
      </c>
      <c r="E41" s="202"/>
    </row>
    <row r="42" spans="1:5" ht="39.75" customHeight="1" x14ac:dyDescent="0.25">
      <c r="A42" s="73"/>
      <c r="B42" s="72" t="s">
        <v>334</v>
      </c>
      <c r="C42" s="72"/>
      <c r="D42" s="204" t="s">
        <v>304</v>
      </c>
      <c r="E42" s="227"/>
    </row>
    <row r="43" spans="1:5" ht="39.75" customHeight="1" x14ac:dyDescent="0.25">
      <c r="A43" s="82"/>
      <c r="B43" s="72" t="s">
        <v>372</v>
      </c>
      <c r="C43" s="88"/>
      <c r="D43" s="201" t="s">
        <v>373</v>
      </c>
      <c r="E43" s="202"/>
    </row>
    <row r="44" spans="1:5" ht="43.5" customHeight="1" thickBot="1" x14ac:dyDescent="0.3">
      <c r="A44" s="82"/>
      <c r="B44" s="72" t="s">
        <v>335</v>
      </c>
      <c r="C44" s="204" t="s">
        <v>151</v>
      </c>
      <c r="D44" s="205"/>
      <c r="E44" s="227"/>
    </row>
    <row r="45" spans="1:5" ht="33.75" customHeight="1" x14ac:dyDescent="0.25">
      <c r="A45" s="73"/>
      <c r="B45" s="72" t="s">
        <v>336</v>
      </c>
      <c r="C45" s="204" t="s">
        <v>152</v>
      </c>
      <c r="D45" s="205"/>
      <c r="E45" s="227"/>
    </row>
    <row r="46" spans="1:5" ht="23.25" customHeight="1" thickBot="1" x14ac:dyDescent="0.3">
      <c r="A46" s="82"/>
      <c r="B46" s="72" t="s">
        <v>337</v>
      </c>
      <c r="C46" s="204" t="s">
        <v>153</v>
      </c>
      <c r="D46" s="205"/>
      <c r="E46" s="227"/>
    </row>
    <row r="47" spans="1:5" ht="40.5" customHeight="1" x14ac:dyDescent="0.25">
      <c r="A47" s="73"/>
      <c r="B47" s="72" t="s">
        <v>338</v>
      </c>
      <c r="C47" s="204" t="s">
        <v>154</v>
      </c>
      <c r="D47" s="205"/>
      <c r="E47" s="227"/>
    </row>
    <row r="48" spans="1:5" ht="22.5" customHeight="1" thickBot="1" x14ac:dyDescent="0.3">
      <c r="A48" s="82"/>
      <c r="B48" s="72" t="s">
        <v>339</v>
      </c>
      <c r="C48" s="204" t="s">
        <v>305</v>
      </c>
      <c r="D48" s="205"/>
      <c r="E48" s="227"/>
    </row>
    <row r="49" spans="1:5" ht="33.75" customHeight="1" x14ac:dyDescent="0.25">
      <c r="A49" s="73"/>
      <c r="B49" s="72" t="s">
        <v>340</v>
      </c>
      <c r="C49" s="204" t="s">
        <v>155</v>
      </c>
      <c r="D49" s="205"/>
      <c r="E49" s="227"/>
    </row>
    <row r="50" spans="1:5" ht="27" customHeight="1" thickBot="1" x14ac:dyDescent="0.3">
      <c r="A50" s="82"/>
      <c r="B50" s="72" t="s">
        <v>341</v>
      </c>
      <c r="C50" s="204" t="s">
        <v>306</v>
      </c>
      <c r="D50" s="205"/>
      <c r="E50" s="227"/>
    </row>
    <row r="51" spans="1:5" ht="17.25" customHeight="1" thickBot="1" x14ac:dyDescent="0.3">
      <c r="A51" s="73"/>
      <c r="B51" s="78" t="s">
        <v>156</v>
      </c>
      <c r="C51" s="79"/>
      <c r="D51" s="80" t="s">
        <v>157</v>
      </c>
      <c r="E51" s="81"/>
    </row>
    <row r="52" spans="1:5" ht="132.75" customHeight="1" x14ac:dyDescent="0.25">
      <c r="A52" s="235" t="s">
        <v>158</v>
      </c>
      <c r="B52" s="235"/>
      <c r="C52" s="235"/>
      <c r="D52" s="235"/>
      <c r="E52" s="235"/>
    </row>
  </sheetData>
  <mergeCells count="61">
    <mergeCell ref="C50:E50"/>
    <mergeCell ref="A52:E52"/>
    <mergeCell ref="C46:E46"/>
    <mergeCell ref="C47:E47"/>
    <mergeCell ref="C48:E48"/>
    <mergeCell ref="C49:E49"/>
    <mergeCell ref="C22:E22"/>
    <mergeCell ref="C23:E23"/>
    <mergeCell ref="C24:E24"/>
    <mergeCell ref="B21:C21"/>
    <mergeCell ref="D21:E21"/>
    <mergeCell ref="D25:E25"/>
    <mergeCell ref="C36:E36"/>
    <mergeCell ref="C26:E26"/>
    <mergeCell ref="C29:E29"/>
    <mergeCell ref="C45:E45"/>
    <mergeCell ref="C44:E44"/>
    <mergeCell ref="C31:E31"/>
    <mergeCell ref="C32:E32"/>
    <mergeCell ref="C33:E33"/>
    <mergeCell ref="C34:E34"/>
    <mergeCell ref="C35:E35"/>
    <mergeCell ref="D39:E39"/>
    <mergeCell ref="D40:E40"/>
    <mergeCell ref="C37:E37"/>
    <mergeCell ref="C38:E38"/>
    <mergeCell ref="D42:E42"/>
    <mergeCell ref="B20:C20"/>
    <mergeCell ref="D20:E20"/>
    <mergeCell ref="B17:C17"/>
    <mergeCell ref="D17:E17"/>
    <mergeCell ref="B18:C18"/>
    <mergeCell ref="D18:E18"/>
    <mergeCell ref="B19:C19"/>
    <mergeCell ref="D19:E19"/>
    <mergeCell ref="B16:C16"/>
    <mergeCell ref="D16:E16"/>
    <mergeCell ref="D15:E15"/>
    <mergeCell ref="B9:C9"/>
    <mergeCell ref="D9:E9"/>
    <mergeCell ref="B10:C10"/>
    <mergeCell ref="D10:E10"/>
    <mergeCell ref="B11:C11"/>
    <mergeCell ref="D11:E11"/>
    <mergeCell ref="B12:C12"/>
    <mergeCell ref="D12:E12"/>
    <mergeCell ref="D14:E14"/>
    <mergeCell ref="B15:C15"/>
    <mergeCell ref="B13:C13"/>
    <mergeCell ref="D13:E13"/>
    <mergeCell ref="B8:C8"/>
    <mergeCell ref="D8:E8"/>
    <mergeCell ref="D1:E1"/>
    <mergeCell ref="D2:E2"/>
    <mergeCell ref="A6:E6"/>
    <mergeCell ref="A7:E7"/>
    <mergeCell ref="D27:E27"/>
    <mergeCell ref="D28:E28"/>
    <mergeCell ref="D41:E41"/>
    <mergeCell ref="D43:E43"/>
    <mergeCell ref="D30:E30"/>
  </mergeCells>
  <phoneticPr fontId="25" type="noConversion"/>
  <pageMargins left="0.70866141732283472" right="0.70866141732283472" top="0.74803149606299213" bottom="0.74803149606299213" header="0.31496062992125984" footer="0.31496062992125984"/>
  <pageSetup paperSize="9" scale="82" orientation="portrait" r:id="rId1"/>
  <rowBreaks count="1" manualBreakCount="1">
    <brk id="2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view="pageBreakPreview" zoomScaleNormal="100" zoomScaleSheetLayoutView="100" workbookViewId="0">
      <selection activeCell="C4" sqref="C4"/>
    </sheetView>
  </sheetViews>
  <sheetFormatPr defaultColWidth="9.140625" defaultRowHeight="15.75" x14ac:dyDescent="0.25"/>
  <cols>
    <col min="1" max="1" width="6.85546875" style="18" customWidth="1"/>
    <col min="2" max="2" width="22.140625" style="19" customWidth="1"/>
    <col min="3" max="3" width="81.5703125" style="19" customWidth="1"/>
    <col min="4" max="4" width="24.85546875" style="19" bestFit="1" customWidth="1"/>
    <col min="5" max="16384" width="9.140625" style="19"/>
  </cols>
  <sheetData>
    <row r="1" spans="1:6" x14ac:dyDescent="0.25">
      <c r="C1" s="37" t="s">
        <v>234</v>
      </c>
    </row>
    <row r="2" spans="1:6" x14ac:dyDescent="0.25">
      <c r="C2" s="38" t="s">
        <v>42</v>
      </c>
      <c r="D2" s="27"/>
    </row>
    <row r="3" spans="1:6" x14ac:dyDescent="0.25">
      <c r="C3" s="37" t="s">
        <v>411</v>
      </c>
    </row>
    <row r="4" spans="1:6" x14ac:dyDescent="0.25">
      <c r="C4" s="3" t="s">
        <v>465</v>
      </c>
      <c r="D4" s="26"/>
      <c r="E4" s="26"/>
      <c r="F4" s="26"/>
    </row>
    <row r="5" spans="1:6" x14ac:dyDescent="0.25">
      <c r="A5" s="20"/>
      <c r="B5" s="21"/>
      <c r="C5" s="21"/>
    </row>
    <row r="6" spans="1:6" x14ac:dyDescent="0.25">
      <c r="A6" s="236" t="s">
        <v>414</v>
      </c>
      <c r="B6" s="236"/>
      <c r="C6" s="236"/>
    </row>
    <row r="7" spans="1:6" s="22" customFormat="1" x14ac:dyDescent="0.25">
      <c r="A7" s="39"/>
      <c r="B7" s="40"/>
      <c r="C7" s="40"/>
    </row>
    <row r="8" spans="1:6" ht="51" x14ac:dyDescent="0.25">
      <c r="A8" s="41" t="s">
        <v>138</v>
      </c>
      <c r="B8" s="42" t="s">
        <v>68</v>
      </c>
      <c r="C8" s="42" t="s">
        <v>415</v>
      </c>
      <c r="D8" s="23"/>
    </row>
    <row r="9" spans="1:6" hidden="1" x14ac:dyDescent="0.25">
      <c r="A9" s="41"/>
      <c r="B9" s="42"/>
      <c r="C9" s="42"/>
      <c r="D9" s="23"/>
    </row>
    <row r="10" spans="1:6" ht="26.25" hidden="1" x14ac:dyDescent="0.25">
      <c r="A10" s="41" t="s">
        <v>159</v>
      </c>
      <c r="B10" s="42"/>
      <c r="C10" s="42" t="s">
        <v>160</v>
      </c>
      <c r="D10" s="23"/>
    </row>
    <row r="11" spans="1:6" ht="26.25" hidden="1" x14ac:dyDescent="0.25">
      <c r="A11" s="43" t="s">
        <v>159</v>
      </c>
      <c r="B11" s="44" t="s">
        <v>161</v>
      </c>
      <c r="C11" s="45" t="s">
        <v>162</v>
      </c>
      <c r="D11" s="23"/>
    </row>
    <row r="12" spans="1:6" hidden="1" x14ac:dyDescent="0.25">
      <c r="A12" s="41" t="s">
        <v>163</v>
      </c>
      <c r="B12" s="237" t="s">
        <v>164</v>
      </c>
      <c r="C12" s="238"/>
      <c r="D12" s="24"/>
    </row>
    <row r="13" spans="1:6" ht="26.25" x14ac:dyDescent="0.25">
      <c r="A13" s="43"/>
      <c r="B13" s="44" t="s">
        <v>165</v>
      </c>
      <c r="C13" s="46" t="s">
        <v>166</v>
      </c>
    </row>
    <row r="14" spans="1:6" ht="26.25" x14ac:dyDescent="0.25">
      <c r="A14" s="43"/>
      <c r="B14" s="44" t="s">
        <v>167</v>
      </c>
      <c r="C14" s="46" t="s">
        <v>168</v>
      </c>
    </row>
    <row r="15" spans="1:6" ht="26.25" x14ac:dyDescent="0.25">
      <c r="A15" s="43"/>
      <c r="B15" s="44" t="s">
        <v>169</v>
      </c>
      <c r="C15" s="46" t="s">
        <v>170</v>
      </c>
    </row>
    <row r="16" spans="1:6" ht="26.25" x14ac:dyDescent="0.25">
      <c r="A16" s="43"/>
      <c r="B16" s="44" t="s">
        <v>171</v>
      </c>
      <c r="C16" s="46" t="s">
        <v>172</v>
      </c>
    </row>
    <row r="17" spans="1:3" x14ac:dyDescent="0.25">
      <c r="A17" s="43"/>
      <c r="B17" s="44" t="s">
        <v>173</v>
      </c>
      <c r="C17" s="46" t="s">
        <v>174</v>
      </c>
    </row>
    <row r="18" spans="1:3" x14ac:dyDescent="0.25">
      <c r="A18" s="43"/>
      <c r="B18" s="44" t="s">
        <v>175</v>
      </c>
      <c r="C18" s="46" t="s">
        <v>64</v>
      </c>
    </row>
    <row r="19" spans="1:3" ht="51.75" x14ac:dyDescent="0.25">
      <c r="A19" s="43"/>
      <c r="B19" s="44" t="s">
        <v>319</v>
      </c>
      <c r="C19" s="46" t="s">
        <v>176</v>
      </c>
    </row>
    <row r="20" spans="1:3" ht="26.25" x14ac:dyDescent="0.25">
      <c r="A20" s="43"/>
      <c r="B20" s="44" t="s">
        <v>320</v>
      </c>
      <c r="C20" s="46" t="s">
        <v>177</v>
      </c>
    </row>
    <row r="21" spans="1:3" x14ac:dyDescent="0.25">
      <c r="A21" s="43"/>
      <c r="B21" s="44" t="s">
        <v>178</v>
      </c>
      <c r="C21" s="46" t="s">
        <v>179</v>
      </c>
    </row>
    <row r="22" spans="1:3" ht="26.25" x14ac:dyDescent="0.25">
      <c r="A22" s="43"/>
      <c r="B22" s="44" t="s">
        <v>180</v>
      </c>
      <c r="C22" s="46" t="s">
        <v>181</v>
      </c>
    </row>
  </sheetData>
  <mergeCells count="2">
    <mergeCell ref="A6:C6"/>
    <mergeCell ref="B12:C12"/>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7"/>
  <sheetViews>
    <sheetView topLeftCell="A2" workbookViewId="0">
      <selection activeCell="G5" sqref="G5"/>
    </sheetView>
  </sheetViews>
  <sheetFormatPr defaultRowHeight="15" x14ac:dyDescent="0.25"/>
  <cols>
    <col min="1" max="1" width="47.28515625" style="124" customWidth="1"/>
    <col min="2" max="2" width="5.85546875" style="123" customWidth="1"/>
    <col min="3" max="3" width="4" style="123" customWidth="1"/>
    <col min="4" max="4" width="3.42578125" style="123" customWidth="1"/>
    <col min="5" max="5" width="9.140625" style="123"/>
    <col min="6" max="6" width="3.85546875" style="123" customWidth="1"/>
    <col min="7" max="7" width="9.5703125" style="122" customWidth="1"/>
    <col min="8" max="9" width="9.5703125" style="122" hidden="1" customWidth="1"/>
    <col min="10" max="16384" width="9.140625" style="121"/>
  </cols>
  <sheetData>
    <row r="1" spans="1:9" s="127" customFormat="1" ht="13.5" hidden="1" customHeight="1" x14ac:dyDescent="0.25">
      <c r="A1" s="130"/>
      <c r="B1" s="129"/>
      <c r="C1" s="129"/>
      <c r="D1" s="129"/>
      <c r="E1" s="129"/>
      <c r="F1" s="129"/>
      <c r="G1" s="128"/>
      <c r="H1" s="128"/>
      <c r="I1" s="128"/>
    </row>
    <row r="2" spans="1:9" x14ac:dyDescent="0.25">
      <c r="E2" s="155"/>
      <c r="F2" s="155"/>
      <c r="G2" s="154" t="s">
        <v>310</v>
      </c>
    </row>
    <row r="3" spans="1:9" x14ac:dyDescent="0.25">
      <c r="A3" s="153"/>
      <c r="B3" s="153"/>
      <c r="C3" s="153"/>
      <c r="D3" s="153"/>
      <c r="E3" s="153"/>
      <c r="F3" s="153"/>
      <c r="G3" s="151" t="s">
        <v>42</v>
      </c>
    </row>
    <row r="4" spans="1:9" x14ac:dyDescent="0.25">
      <c r="A4" s="152"/>
      <c r="B4" s="152"/>
      <c r="C4" s="152"/>
      <c r="D4" s="152"/>
      <c r="E4" s="152"/>
      <c r="F4" s="152"/>
      <c r="G4" s="151" t="str">
        <f>"муниципального образования """&amp;RIGHT(G10,LEN(G10)-FIND("*",G10,1))&amp;""""</f>
        <v>муниципального образования "Мысовское"</v>
      </c>
    </row>
    <row r="5" spans="1:9" x14ac:dyDescent="0.25">
      <c r="G5" s="150" t="s">
        <v>465</v>
      </c>
    </row>
    <row r="6" spans="1:9" ht="51" customHeight="1" x14ac:dyDescent="0.25">
      <c r="A6" s="239" t="str">
        <f>"Ведомственная структура расходов бюджета поселения """&amp;MID(G10,FIND("*",G10,1)+1,LEN(G10)-FIND("*",G10,1))&amp;""" "&amp;MID(G10,FIND("%",G10,1)+5,FIND("*",G10,1)-FIND("%",G10,1)-5)&amp;" на "&amp;MID(G10,FIND("Проект",G10,1)+7,4)&amp;" год"</f>
        <v>Ведомственная структура расходов бюджета поселения "Мысовское"  Кезского района на 2021 год</v>
      </c>
      <c r="B6" s="239"/>
      <c r="C6" s="239"/>
      <c r="D6" s="239"/>
      <c r="E6" s="239"/>
      <c r="F6" s="239"/>
      <c r="G6" s="239"/>
      <c r="H6" s="149"/>
      <c r="I6" s="149"/>
    </row>
    <row r="7" spans="1:9" x14ac:dyDescent="0.25">
      <c r="E7" s="148"/>
      <c r="F7" s="148"/>
      <c r="G7" s="147" t="s">
        <v>247</v>
      </c>
    </row>
    <row r="8" spans="1:9" ht="57.75" customHeight="1" x14ac:dyDescent="0.25">
      <c r="A8" s="145" t="s">
        <v>43</v>
      </c>
      <c r="B8" s="145" t="s">
        <v>248</v>
      </c>
      <c r="C8" s="146" t="s">
        <v>249</v>
      </c>
      <c r="D8" s="146" t="s">
        <v>250</v>
      </c>
      <c r="E8" s="145" t="s">
        <v>49</v>
      </c>
      <c r="F8" s="144" t="s">
        <v>50</v>
      </c>
      <c r="G8" s="143" t="str">
        <f>"Сумма на "&amp;MID(G10,FIND("Проект",G10,1)+7,4)&amp;" год"</f>
        <v>Сумма на 2021 год</v>
      </c>
      <c r="H8" s="143" t="str">
        <f>MID(H10,FIND("Проект",H10,1)+7,4)&amp;" ББ="&amp;LEFT(RIGHT(H9,12),2)</f>
        <v>2021 ББ=20</v>
      </c>
      <c r="I8" s="143" t="str">
        <f>MID(I10,FIND("Проект",I10,1)+7,4)&amp;" ББ="&amp;LEFT(RIGHT(I9,12),2)</f>
        <v>2021 ББ=22</v>
      </c>
    </row>
    <row r="9" spans="1:9" s="139" customFormat="1" ht="36.75" hidden="1" customHeight="1" x14ac:dyDescent="0.2">
      <c r="A9" s="142" t="s">
        <v>44</v>
      </c>
      <c r="B9" s="141" t="s">
        <v>251</v>
      </c>
      <c r="C9" s="141" t="s">
        <v>252</v>
      </c>
      <c r="D9" s="141" t="s">
        <v>253</v>
      </c>
      <c r="E9" s="141" t="s">
        <v>254</v>
      </c>
      <c r="F9" s="141" t="s">
        <v>51</v>
      </c>
      <c r="G9" s="140" t="s">
        <v>423</v>
      </c>
      <c r="H9" s="140" t="s">
        <v>422</v>
      </c>
      <c r="I9" s="140" t="s">
        <v>421</v>
      </c>
    </row>
    <row r="10" spans="1:9" s="131" customFormat="1" ht="57.75" hidden="1" customHeight="1" x14ac:dyDescent="0.2">
      <c r="A10" s="138" t="s">
        <v>43</v>
      </c>
      <c r="B10" s="137" t="s">
        <v>255</v>
      </c>
      <c r="C10" s="137" t="s">
        <v>249</v>
      </c>
      <c r="D10" s="137" t="s">
        <v>250</v>
      </c>
      <c r="E10" s="137" t="s">
        <v>256</v>
      </c>
      <c r="F10" s="137" t="s">
        <v>52</v>
      </c>
      <c r="G10" s="136" t="s">
        <v>420</v>
      </c>
      <c r="H10" s="135" t="s">
        <v>420</v>
      </c>
      <c r="I10" s="135" t="s">
        <v>420</v>
      </c>
    </row>
    <row r="11" spans="1:9" s="131" customFormat="1" ht="14.25" hidden="1" x14ac:dyDescent="0.2">
      <c r="A11" s="134" t="s">
        <v>257</v>
      </c>
      <c r="B11" s="133" t="s">
        <v>45</v>
      </c>
      <c r="C11" s="133" t="s">
        <v>45</v>
      </c>
      <c r="D11" s="133" t="s">
        <v>45</v>
      </c>
      <c r="E11" s="133" t="s">
        <v>45</v>
      </c>
      <c r="F11" s="133" t="s">
        <v>45</v>
      </c>
      <c r="G11" s="132">
        <v>2240.6</v>
      </c>
      <c r="H11" s="132">
        <v>2240.6</v>
      </c>
      <c r="I11" s="132"/>
    </row>
    <row r="12" spans="1:9" s="131" customFormat="1" ht="24" x14ac:dyDescent="0.2">
      <c r="A12" s="134" t="s">
        <v>419</v>
      </c>
      <c r="B12" s="133" t="s">
        <v>416</v>
      </c>
      <c r="C12" s="133" t="s">
        <v>45</v>
      </c>
      <c r="D12" s="133" t="s">
        <v>45</v>
      </c>
      <c r="E12" s="133" t="s">
        <v>45</v>
      </c>
      <c r="F12" s="133" t="s">
        <v>45</v>
      </c>
      <c r="G12" s="132">
        <v>2240.6</v>
      </c>
      <c r="H12" s="132">
        <v>2240.6</v>
      </c>
      <c r="I12" s="132"/>
    </row>
    <row r="13" spans="1:9" s="131" customFormat="1" ht="14.25" x14ac:dyDescent="0.2">
      <c r="A13" s="134" t="s">
        <v>258</v>
      </c>
      <c r="B13" s="133" t="s">
        <v>416</v>
      </c>
      <c r="C13" s="133" t="s">
        <v>25</v>
      </c>
      <c r="D13" s="133"/>
      <c r="E13" s="133" t="s">
        <v>45</v>
      </c>
      <c r="F13" s="133" t="s">
        <v>45</v>
      </c>
      <c r="G13" s="132">
        <v>1202.3</v>
      </c>
      <c r="H13" s="132">
        <v>1202.3</v>
      </c>
      <c r="I13" s="132"/>
    </row>
    <row r="14" spans="1:9" s="131" customFormat="1" ht="36" x14ac:dyDescent="0.2">
      <c r="A14" s="134" t="s">
        <v>259</v>
      </c>
      <c r="B14" s="133" t="s">
        <v>416</v>
      </c>
      <c r="C14" s="133" t="s">
        <v>25</v>
      </c>
      <c r="D14" s="133" t="s">
        <v>260</v>
      </c>
      <c r="E14" s="133" t="s">
        <v>45</v>
      </c>
      <c r="F14" s="133" t="s">
        <v>45</v>
      </c>
      <c r="G14" s="132">
        <v>526.29999999999995</v>
      </c>
      <c r="H14" s="132">
        <v>526.29999999999995</v>
      </c>
      <c r="I14" s="132"/>
    </row>
    <row r="15" spans="1:9" s="131" customFormat="1" ht="25.5" x14ac:dyDescent="0.2">
      <c r="A15" s="134" t="s">
        <v>206</v>
      </c>
      <c r="B15" s="133" t="s">
        <v>416</v>
      </c>
      <c r="C15" s="133" t="s">
        <v>25</v>
      </c>
      <c r="D15" s="133" t="s">
        <v>260</v>
      </c>
      <c r="E15" s="133" t="s">
        <v>236</v>
      </c>
      <c r="F15" s="133" t="s">
        <v>45</v>
      </c>
      <c r="G15" s="132">
        <v>526.29999999999995</v>
      </c>
      <c r="H15" s="132">
        <v>526.29999999999995</v>
      </c>
      <c r="I15" s="132"/>
    </row>
    <row r="16" spans="1:9" s="131" customFormat="1" ht="25.5" x14ac:dyDescent="0.2">
      <c r="A16" s="134" t="s">
        <v>241</v>
      </c>
      <c r="B16" s="133" t="s">
        <v>416</v>
      </c>
      <c r="C16" s="133" t="s">
        <v>25</v>
      </c>
      <c r="D16" s="133" t="s">
        <v>260</v>
      </c>
      <c r="E16" s="133" t="s">
        <v>242</v>
      </c>
      <c r="F16" s="133" t="s">
        <v>45</v>
      </c>
      <c r="G16" s="132">
        <v>526.29999999999995</v>
      </c>
      <c r="H16" s="132">
        <v>526.29999999999995</v>
      </c>
      <c r="I16" s="132"/>
    </row>
    <row r="17" spans="1:9" s="127" customFormat="1" ht="26.25" x14ac:dyDescent="0.25">
      <c r="A17" s="130" t="s">
        <v>238</v>
      </c>
      <c r="B17" s="129" t="s">
        <v>416</v>
      </c>
      <c r="C17" s="129" t="s">
        <v>25</v>
      </c>
      <c r="D17" s="129" t="s">
        <v>260</v>
      </c>
      <c r="E17" s="129" t="s">
        <v>242</v>
      </c>
      <c r="F17" s="129" t="s">
        <v>53</v>
      </c>
      <c r="G17" s="128">
        <v>404.2</v>
      </c>
      <c r="H17" s="128">
        <v>404.2</v>
      </c>
      <c r="I17" s="128"/>
    </row>
    <row r="18" spans="1:9" s="127" customFormat="1" ht="36.75" x14ac:dyDescent="0.25">
      <c r="A18" s="130" t="s">
        <v>239</v>
      </c>
      <c r="B18" s="129" t="s">
        <v>416</v>
      </c>
      <c r="C18" s="129" t="s">
        <v>25</v>
      </c>
      <c r="D18" s="129" t="s">
        <v>260</v>
      </c>
      <c r="E18" s="129" t="s">
        <v>242</v>
      </c>
      <c r="F18" s="129" t="s">
        <v>240</v>
      </c>
      <c r="G18" s="128">
        <v>122.1</v>
      </c>
      <c r="H18" s="128">
        <v>122.1</v>
      </c>
      <c r="I18" s="128"/>
    </row>
    <row r="19" spans="1:9" s="131" customFormat="1" ht="48" x14ac:dyDescent="0.2">
      <c r="A19" s="134" t="s">
        <v>261</v>
      </c>
      <c r="B19" s="133" t="s">
        <v>416</v>
      </c>
      <c r="C19" s="133" t="s">
        <v>25</v>
      </c>
      <c r="D19" s="133" t="s">
        <v>262</v>
      </c>
      <c r="E19" s="133" t="s">
        <v>45</v>
      </c>
      <c r="F19" s="133" t="s">
        <v>45</v>
      </c>
      <c r="G19" s="132">
        <v>666</v>
      </c>
      <c r="H19" s="132">
        <v>666</v>
      </c>
      <c r="I19" s="132"/>
    </row>
    <row r="20" spans="1:9" s="131" customFormat="1" ht="25.5" x14ac:dyDescent="0.2">
      <c r="A20" s="134" t="s">
        <v>206</v>
      </c>
      <c r="B20" s="133" t="s">
        <v>416</v>
      </c>
      <c r="C20" s="133" t="s">
        <v>25</v>
      </c>
      <c r="D20" s="133" t="s">
        <v>262</v>
      </c>
      <c r="E20" s="133" t="s">
        <v>236</v>
      </c>
      <c r="F20" s="133" t="s">
        <v>45</v>
      </c>
      <c r="G20" s="132">
        <v>666</v>
      </c>
      <c r="H20" s="132">
        <v>666</v>
      </c>
      <c r="I20" s="132"/>
    </row>
    <row r="21" spans="1:9" s="131" customFormat="1" ht="25.5" x14ac:dyDescent="0.2">
      <c r="A21" s="134" t="s">
        <v>207</v>
      </c>
      <c r="B21" s="133" t="s">
        <v>416</v>
      </c>
      <c r="C21" s="133" t="s">
        <v>25</v>
      </c>
      <c r="D21" s="133" t="s">
        <v>262</v>
      </c>
      <c r="E21" s="133" t="s">
        <v>243</v>
      </c>
      <c r="F21" s="133" t="s">
        <v>45</v>
      </c>
      <c r="G21" s="132">
        <v>666</v>
      </c>
      <c r="H21" s="132">
        <v>666</v>
      </c>
      <c r="I21" s="132"/>
    </row>
    <row r="22" spans="1:9" s="127" customFormat="1" ht="26.25" x14ac:dyDescent="0.25">
      <c r="A22" s="130" t="s">
        <v>238</v>
      </c>
      <c r="B22" s="129" t="s">
        <v>416</v>
      </c>
      <c r="C22" s="129" t="s">
        <v>25</v>
      </c>
      <c r="D22" s="129" t="s">
        <v>262</v>
      </c>
      <c r="E22" s="129" t="s">
        <v>243</v>
      </c>
      <c r="F22" s="129" t="s">
        <v>53</v>
      </c>
      <c r="G22" s="128">
        <v>461.3</v>
      </c>
      <c r="H22" s="128">
        <v>461.3</v>
      </c>
      <c r="I22" s="128"/>
    </row>
    <row r="23" spans="1:9" s="127" customFormat="1" ht="36.75" x14ac:dyDescent="0.25">
      <c r="A23" s="130" t="s">
        <v>239</v>
      </c>
      <c r="B23" s="129" t="s">
        <v>416</v>
      </c>
      <c r="C23" s="129" t="s">
        <v>25</v>
      </c>
      <c r="D23" s="129" t="s">
        <v>262</v>
      </c>
      <c r="E23" s="129" t="s">
        <v>243</v>
      </c>
      <c r="F23" s="129" t="s">
        <v>240</v>
      </c>
      <c r="G23" s="128">
        <v>139.4</v>
      </c>
      <c r="H23" s="128">
        <v>139.4</v>
      </c>
      <c r="I23" s="128"/>
    </row>
    <row r="24" spans="1:9" s="127" customFormat="1" ht="26.25" x14ac:dyDescent="0.25">
      <c r="A24" s="130" t="s">
        <v>321</v>
      </c>
      <c r="B24" s="129" t="s">
        <v>416</v>
      </c>
      <c r="C24" s="129" t="s">
        <v>25</v>
      </c>
      <c r="D24" s="129" t="s">
        <v>262</v>
      </c>
      <c r="E24" s="129" t="s">
        <v>243</v>
      </c>
      <c r="F24" s="129" t="s">
        <v>54</v>
      </c>
      <c r="G24" s="128">
        <v>58.6</v>
      </c>
      <c r="H24" s="128">
        <v>58.6</v>
      </c>
      <c r="I24" s="128"/>
    </row>
    <row r="25" spans="1:9" s="127" customFormat="1" ht="26.25" x14ac:dyDescent="0.25">
      <c r="A25" s="130" t="s">
        <v>418</v>
      </c>
      <c r="B25" s="129" t="s">
        <v>416</v>
      </c>
      <c r="C25" s="129" t="s">
        <v>25</v>
      </c>
      <c r="D25" s="129" t="s">
        <v>262</v>
      </c>
      <c r="E25" s="129" t="s">
        <v>243</v>
      </c>
      <c r="F25" s="129" t="s">
        <v>417</v>
      </c>
      <c r="G25" s="128">
        <v>4.7</v>
      </c>
      <c r="H25" s="128">
        <v>4.7</v>
      </c>
      <c r="I25" s="128"/>
    </row>
    <row r="26" spans="1:9" s="127" customFormat="1" ht="26.25" x14ac:dyDescent="0.25">
      <c r="A26" s="130" t="s">
        <v>208</v>
      </c>
      <c r="B26" s="129" t="s">
        <v>416</v>
      </c>
      <c r="C26" s="129" t="s">
        <v>25</v>
      </c>
      <c r="D26" s="129" t="s">
        <v>262</v>
      </c>
      <c r="E26" s="129" t="s">
        <v>243</v>
      </c>
      <c r="F26" s="129" t="s">
        <v>55</v>
      </c>
      <c r="G26" s="128">
        <v>1.5</v>
      </c>
      <c r="H26" s="128">
        <v>1.5</v>
      </c>
      <c r="I26" s="128"/>
    </row>
    <row r="27" spans="1:9" s="127" customFormat="1" ht="26.25" x14ac:dyDescent="0.25">
      <c r="A27" s="130" t="s">
        <v>308</v>
      </c>
      <c r="B27" s="129" t="s">
        <v>416</v>
      </c>
      <c r="C27" s="129" t="s">
        <v>25</v>
      </c>
      <c r="D27" s="129" t="s">
        <v>262</v>
      </c>
      <c r="E27" s="129" t="s">
        <v>243</v>
      </c>
      <c r="F27" s="129" t="s">
        <v>309</v>
      </c>
      <c r="G27" s="128">
        <v>0.5</v>
      </c>
      <c r="H27" s="128">
        <v>0.5</v>
      </c>
      <c r="I27" s="128"/>
    </row>
    <row r="28" spans="1:9" s="131" customFormat="1" ht="14.25" x14ac:dyDescent="0.2">
      <c r="A28" s="134" t="s">
        <v>388</v>
      </c>
      <c r="B28" s="133" t="s">
        <v>416</v>
      </c>
      <c r="C28" s="133" t="s">
        <v>25</v>
      </c>
      <c r="D28" s="133" t="s">
        <v>384</v>
      </c>
      <c r="E28" s="133" t="s">
        <v>45</v>
      </c>
      <c r="F28" s="133" t="s">
        <v>45</v>
      </c>
      <c r="G28" s="132">
        <v>10</v>
      </c>
      <c r="H28" s="132">
        <v>10</v>
      </c>
      <c r="I28" s="132"/>
    </row>
    <row r="29" spans="1:9" s="131" customFormat="1" ht="25.5" x14ac:dyDescent="0.2">
      <c r="A29" s="134" t="s">
        <v>206</v>
      </c>
      <c r="B29" s="133" t="s">
        <v>416</v>
      </c>
      <c r="C29" s="133" t="s">
        <v>25</v>
      </c>
      <c r="D29" s="133" t="s">
        <v>384</v>
      </c>
      <c r="E29" s="133" t="s">
        <v>236</v>
      </c>
      <c r="F29" s="133" t="s">
        <v>45</v>
      </c>
      <c r="G29" s="132">
        <v>10</v>
      </c>
      <c r="H29" s="132">
        <v>10</v>
      </c>
      <c r="I29" s="132"/>
    </row>
    <row r="30" spans="1:9" s="131" customFormat="1" ht="25.5" x14ac:dyDescent="0.2">
      <c r="A30" s="134" t="s">
        <v>387</v>
      </c>
      <c r="B30" s="133" t="s">
        <v>416</v>
      </c>
      <c r="C30" s="133" t="s">
        <v>25</v>
      </c>
      <c r="D30" s="133" t="s">
        <v>384</v>
      </c>
      <c r="E30" s="133" t="s">
        <v>386</v>
      </c>
      <c r="F30" s="133" t="s">
        <v>45</v>
      </c>
      <c r="G30" s="132">
        <v>2</v>
      </c>
      <c r="H30" s="132">
        <v>2</v>
      </c>
      <c r="I30" s="132"/>
    </row>
    <row r="31" spans="1:9" s="127" customFormat="1" ht="26.25" x14ac:dyDescent="0.25">
      <c r="A31" s="130" t="s">
        <v>321</v>
      </c>
      <c r="B31" s="129" t="s">
        <v>416</v>
      </c>
      <c r="C31" s="129" t="s">
        <v>25</v>
      </c>
      <c r="D31" s="129" t="s">
        <v>384</v>
      </c>
      <c r="E31" s="129" t="s">
        <v>386</v>
      </c>
      <c r="F31" s="129" t="s">
        <v>54</v>
      </c>
      <c r="G31" s="128">
        <v>2</v>
      </c>
      <c r="H31" s="128">
        <v>2</v>
      </c>
      <c r="I31" s="128"/>
    </row>
    <row r="32" spans="1:9" s="131" customFormat="1" ht="25.5" x14ac:dyDescent="0.2">
      <c r="A32" s="134" t="s">
        <v>385</v>
      </c>
      <c r="B32" s="133" t="s">
        <v>416</v>
      </c>
      <c r="C32" s="133" t="s">
        <v>25</v>
      </c>
      <c r="D32" s="133" t="s">
        <v>384</v>
      </c>
      <c r="E32" s="133" t="s">
        <v>383</v>
      </c>
      <c r="F32" s="133" t="s">
        <v>45</v>
      </c>
      <c r="G32" s="132">
        <v>8</v>
      </c>
      <c r="H32" s="132">
        <v>8</v>
      </c>
      <c r="I32" s="132"/>
    </row>
    <row r="33" spans="1:9" s="127" customFormat="1" ht="26.25" x14ac:dyDescent="0.25">
      <c r="A33" s="130" t="s">
        <v>321</v>
      </c>
      <c r="B33" s="129" t="s">
        <v>416</v>
      </c>
      <c r="C33" s="129" t="s">
        <v>25</v>
      </c>
      <c r="D33" s="129" t="s">
        <v>384</v>
      </c>
      <c r="E33" s="129" t="s">
        <v>383</v>
      </c>
      <c r="F33" s="129" t="s">
        <v>54</v>
      </c>
      <c r="G33" s="128">
        <v>8</v>
      </c>
      <c r="H33" s="128">
        <v>8</v>
      </c>
      <c r="I33" s="128"/>
    </row>
    <row r="34" spans="1:9" s="131" customFormat="1" ht="14.25" x14ac:dyDescent="0.2">
      <c r="A34" s="134" t="s">
        <v>263</v>
      </c>
      <c r="B34" s="133" t="s">
        <v>416</v>
      </c>
      <c r="C34" s="133" t="s">
        <v>260</v>
      </c>
      <c r="D34" s="133"/>
      <c r="E34" s="133" t="s">
        <v>45</v>
      </c>
      <c r="F34" s="133" t="s">
        <v>45</v>
      </c>
      <c r="G34" s="132">
        <v>102.3</v>
      </c>
      <c r="H34" s="132">
        <v>102.3</v>
      </c>
      <c r="I34" s="132"/>
    </row>
    <row r="35" spans="1:9" s="131" customFormat="1" ht="14.25" x14ac:dyDescent="0.2">
      <c r="A35" s="134" t="s">
        <v>264</v>
      </c>
      <c r="B35" s="133" t="s">
        <v>416</v>
      </c>
      <c r="C35" s="133" t="s">
        <v>260</v>
      </c>
      <c r="D35" s="133" t="s">
        <v>265</v>
      </c>
      <c r="E35" s="133" t="s">
        <v>45</v>
      </c>
      <c r="F35" s="133" t="s">
        <v>45</v>
      </c>
      <c r="G35" s="132">
        <v>102.3</v>
      </c>
      <c r="H35" s="132">
        <v>102.3</v>
      </c>
      <c r="I35" s="132"/>
    </row>
    <row r="36" spans="1:9" s="131" customFormat="1" ht="25.5" x14ac:dyDescent="0.2">
      <c r="A36" s="134" t="s">
        <v>206</v>
      </c>
      <c r="B36" s="133" t="s">
        <v>416</v>
      </c>
      <c r="C36" s="133" t="s">
        <v>260</v>
      </c>
      <c r="D36" s="133" t="s">
        <v>265</v>
      </c>
      <c r="E36" s="133" t="s">
        <v>236</v>
      </c>
      <c r="F36" s="133" t="s">
        <v>45</v>
      </c>
      <c r="G36" s="132">
        <v>102.3</v>
      </c>
      <c r="H36" s="132">
        <v>102.3</v>
      </c>
      <c r="I36" s="132"/>
    </row>
    <row r="37" spans="1:9" s="131" customFormat="1" ht="25.5" x14ac:dyDescent="0.2">
      <c r="A37" s="134" t="s">
        <v>56</v>
      </c>
      <c r="B37" s="133" t="s">
        <v>416</v>
      </c>
      <c r="C37" s="133" t="s">
        <v>260</v>
      </c>
      <c r="D37" s="133" t="s">
        <v>265</v>
      </c>
      <c r="E37" s="133" t="s">
        <v>237</v>
      </c>
      <c r="F37" s="133" t="s">
        <v>45</v>
      </c>
      <c r="G37" s="132">
        <v>102.3</v>
      </c>
      <c r="H37" s="132">
        <v>102.3</v>
      </c>
      <c r="I37" s="132"/>
    </row>
    <row r="38" spans="1:9" s="127" customFormat="1" ht="26.25" x14ac:dyDescent="0.25">
      <c r="A38" s="130" t="s">
        <v>238</v>
      </c>
      <c r="B38" s="129" t="s">
        <v>416</v>
      </c>
      <c r="C38" s="129" t="s">
        <v>260</v>
      </c>
      <c r="D38" s="129" t="s">
        <v>265</v>
      </c>
      <c r="E38" s="129" t="s">
        <v>237</v>
      </c>
      <c r="F38" s="129" t="s">
        <v>53</v>
      </c>
      <c r="G38" s="128">
        <v>76</v>
      </c>
      <c r="H38" s="128">
        <v>76</v>
      </c>
      <c r="I38" s="128"/>
    </row>
    <row r="39" spans="1:9" s="127" customFormat="1" ht="36.75" x14ac:dyDescent="0.25">
      <c r="A39" s="130" t="s">
        <v>239</v>
      </c>
      <c r="B39" s="129" t="s">
        <v>416</v>
      </c>
      <c r="C39" s="129" t="s">
        <v>260</v>
      </c>
      <c r="D39" s="129" t="s">
        <v>265</v>
      </c>
      <c r="E39" s="129" t="s">
        <v>237</v>
      </c>
      <c r="F39" s="129" t="s">
        <v>240</v>
      </c>
      <c r="G39" s="128">
        <v>23</v>
      </c>
      <c r="H39" s="128">
        <v>23</v>
      </c>
      <c r="I39" s="128"/>
    </row>
    <row r="40" spans="1:9" s="127" customFormat="1" ht="26.25" x14ac:dyDescent="0.25">
      <c r="A40" s="130" t="s">
        <v>321</v>
      </c>
      <c r="B40" s="129" t="s">
        <v>416</v>
      </c>
      <c r="C40" s="129" t="s">
        <v>260</v>
      </c>
      <c r="D40" s="129" t="s">
        <v>265</v>
      </c>
      <c r="E40" s="129" t="s">
        <v>237</v>
      </c>
      <c r="F40" s="129" t="s">
        <v>54</v>
      </c>
      <c r="G40" s="128">
        <v>3.3</v>
      </c>
      <c r="H40" s="128">
        <v>3.3</v>
      </c>
      <c r="I40" s="128"/>
    </row>
    <row r="41" spans="1:9" s="131" customFormat="1" ht="24" x14ac:dyDescent="0.2">
      <c r="A41" s="134" t="s">
        <v>352</v>
      </c>
      <c r="B41" s="133" t="s">
        <v>416</v>
      </c>
      <c r="C41" s="133" t="s">
        <v>265</v>
      </c>
      <c r="D41" s="133"/>
      <c r="E41" s="133" t="s">
        <v>45</v>
      </c>
      <c r="F41" s="133" t="s">
        <v>45</v>
      </c>
      <c r="G41" s="132">
        <v>46</v>
      </c>
      <c r="H41" s="132">
        <v>46</v>
      </c>
      <c r="I41" s="132"/>
    </row>
    <row r="42" spans="1:9" s="131" customFormat="1" ht="14.25" x14ac:dyDescent="0.2">
      <c r="A42" s="134" t="s">
        <v>353</v>
      </c>
      <c r="B42" s="133" t="s">
        <v>416</v>
      </c>
      <c r="C42" s="133" t="s">
        <v>265</v>
      </c>
      <c r="D42" s="133" t="s">
        <v>30</v>
      </c>
      <c r="E42" s="133" t="s">
        <v>45</v>
      </c>
      <c r="F42" s="133" t="s">
        <v>45</v>
      </c>
      <c r="G42" s="132">
        <v>46</v>
      </c>
      <c r="H42" s="132">
        <v>46</v>
      </c>
      <c r="I42" s="132"/>
    </row>
    <row r="43" spans="1:9" s="131" customFormat="1" ht="25.5" x14ac:dyDescent="0.2">
      <c r="A43" s="134" t="s">
        <v>206</v>
      </c>
      <c r="B43" s="133" t="s">
        <v>416</v>
      </c>
      <c r="C43" s="133" t="s">
        <v>265</v>
      </c>
      <c r="D43" s="133" t="s">
        <v>30</v>
      </c>
      <c r="E43" s="133" t="s">
        <v>236</v>
      </c>
      <c r="F43" s="133" t="s">
        <v>45</v>
      </c>
      <c r="G43" s="132">
        <v>46</v>
      </c>
      <c r="H43" s="132">
        <v>46</v>
      </c>
      <c r="I43" s="132"/>
    </row>
    <row r="44" spans="1:9" s="131" customFormat="1" ht="25.5" x14ac:dyDescent="0.2">
      <c r="A44" s="134" t="s">
        <v>382</v>
      </c>
      <c r="B44" s="133" t="s">
        <v>416</v>
      </c>
      <c r="C44" s="133" t="s">
        <v>265</v>
      </c>
      <c r="D44" s="133" t="s">
        <v>30</v>
      </c>
      <c r="E44" s="133" t="s">
        <v>354</v>
      </c>
      <c r="F44" s="133" t="s">
        <v>45</v>
      </c>
      <c r="G44" s="132">
        <v>46</v>
      </c>
      <c r="H44" s="132">
        <v>46</v>
      </c>
      <c r="I44" s="132"/>
    </row>
    <row r="45" spans="1:9" s="127" customFormat="1" ht="26.25" x14ac:dyDescent="0.25">
      <c r="A45" s="130" t="s">
        <v>321</v>
      </c>
      <c r="B45" s="129" t="s">
        <v>416</v>
      </c>
      <c r="C45" s="129" t="s">
        <v>265</v>
      </c>
      <c r="D45" s="129" t="s">
        <v>30</v>
      </c>
      <c r="E45" s="129" t="s">
        <v>354</v>
      </c>
      <c r="F45" s="129" t="s">
        <v>54</v>
      </c>
      <c r="G45" s="128">
        <v>46</v>
      </c>
      <c r="H45" s="128">
        <v>46</v>
      </c>
      <c r="I45" s="128"/>
    </row>
    <row r="46" spans="1:9" s="131" customFormat="1" ht="14.25" x14ac:dyDescent="0.2">
      <c r="A46" s="134" t="s">
        <v>266</v>
      </c>
      <c r="B46" s="133" t="s">
        <v>416</v>
      </c>
      <c r="C46" s="133" t="s">
        <v>262</v>
      </c>
      <c r="D46" s="133"/>
      <c r="E46" s="133" t="s">
        <v>45</v>
      </c>
      <c r="F46" s="133" t="s">
        <v>45</v>
      </c>
      <c r="G46" s="132">
        <v>850</v>
      </c>
      <c r="H46" s="132">
        <v>850</v>
      </c>
      <c r="I46" s="132"/>
    </row>
    <row r="47" spans="1:9" s="131" customFormat="1" ht="14.25" x14ac:dyDescent="0.2">
      <c r="A47" s="134" t="s">
        <v>322</v>
      </c>
      <c r="B47" s="133" t="s">
        <v>416</v>
      </c>
      <c r="C47" s="133" t="s">
        <v>262</v>
      </c>
      <c r="D47" s="133" t="s">
        <v>267</v>
      </c>
      <c r="E47" s="133" t="s">
        <v>45</v>
      </c>
      <c r="F47" s="133" t="s">
        <v>45</v>
      </c>
      <c r="G47" s="132">
        <v>850</v>
      </c>
      <c r="H47" s="132">
        <v>850</v>
      </c>
      <c r="I47" s="132"/>
    </row>
    <row r="48" spans="1:9" s="131" customFormat="1" ht="25.5" x14ac:dyDescent="0.2">
      <c r="A48" s="134" t="s">
        <v>206</v>
      </c>
      <c r="B48" s="133" t="s">
        <v>416</v>
      </c>
      <c r="C48" s="133" t="s">
        <v>262</v>
      </c>
      <c r="D48" s="133" t="s">
        <v>267</v>
      </c>
      <c r="E48" s="133" t="s">
        <v>236</v>
      </c>
      <c r="F48" s="133" t="s">
        <v>45</v>
      </c>
      <c r="G48" s="132">
        <v>850</v>
      </c>
      <c r="H48" s="132">
        <v>850</v>
      </c>
      <c r="I48" s="132"/>
    </row>
    <row r="49" spans="1:9" s="131" customFormat="1" ht="36" x14ac:dyDescent="0.2">
      <c r="A49" s="134" t="s">
        <v>209</v>
      </c>
      <c r="B49" s="133" t="s">
        <v>416</v>
      </c>
      <c r="C49" s="133" t="s">
        <v>262</v>
      </c>
      <c r="D49" s="133" t="s">
        <v>267</v>
      </c>
      <c r="E49" s="133" t="s">
        <v>244</v>
      </c>
      <c r="F49" s="133" t="s">
        <v>45</v>
      </c>
      <c r="G49" s="132">
        <v>770</v>
      </c>
      <c r="H49" s="132">
        <v>770</v>
      </c>
      <c r="I49" s="132"/>
    </row>
    <row r="50" spans="1:9" s="127" customFormat="1" ht="26.25" x14ac:dyDescent="0.25">
      <c r="A50" s="130" t="s">
        <v>321</v>
      </c>
      <c r="B50" s="129" t="s">
        <v>416</v>
      </c>
      <c r="C50" s="129" t="s">
        <v>262</v>
      </c>
      <c r="D50" s="129" t="s">
        <v>267</v>
      </c>
      <c r="E50" s="129" t="s">
        <v>244</v>
      </c>
      <c r="F50" s="129" t="s">
        <v>54</v>
      </c>
      <c r="G50" s="128">
        <v>770</v>
      </c>
      <c r="H50" s="128">
        <v>770</v>
      </c>
      <c r="I50" s="128"/>
    </row>
    <row r="51" spans="1:9" s="131" customFormat="1" ht="25.5" x14ac:dyDescent="0.2">
      <c r="A51" s="134" t="s">
        <v>245</v>
      </c>
      <c r="B51" s="133" t="s">
        <v>416</v>
      </c>
      <c r="C51" s="133" t="s">
        <v>262</v>
      </c>
      <c r="D51" s="133" t="s">
        <v>267</v>
      </c>
      <c r="E51" s="133" t="s">
        <v>246</v>
      </c>
      <c r="F51" s="133" t="s">
        <v>45</v>
      </c>
      <c r="G51" s="132">
        <v>80</v>
      </c>
      <c r="H51" s="132">
        <v>80</v>
      </c>
      <c r="I51" s="132"/>
    </row>
    <row r="52" spans="1:9" s="127" customFormat="1" ht="26.25" x14ac:dyDescent="0.25">
      <c r="A52" s="130" t="s">
        <v>321</v>
      </c>
      <c r="B52" s="129" t="s">
        <v>416</v>
      </c>
      <c r="C52" s="129" t="s">
        <v>262</v>
      </c>
      <c r="D52" s="129" t="s">
        <v>267</v>
      </c>
      <c r="E52" s="129" t="s">
        <v>246</v>
      </c>
      <c r="F52" s="129" t="s">
        <v>54</v>
      </c>
      <c r="G52" s="128">
        <v>80</v>
      </c>
      <c r="H52" s="128">
        <v>80</v>
      </c>
      <c r="I52" s="128"/>
    </row>
    <row r="53" spans="1:9" s="131" customFormat="1" ht="14.25" x14ac:dyDescent="0.2">
      <c r="A53" s="134" t="s">
        <v>0</v>
      </c>
      <c r="B53" s="133" t="s">
        <v>416</v>
      </c>
      <c r="C53" s="133" t="s">
        <v>1</v>
      </c>
      <c r="D53" s="133"/>
      <c r="E53" s="133" t="s">
        <v>45</v>
      </c>
      <c r="F53" s="133" t="s">
        <v>45</v>
      </c>
      <c r="G53" s="132">
        <v>35</v>
      </c>
      <c r="H53" s="132">
        <v>35</v>
      </c>
      <c r="I53" s="132"/>
    </row>
    <row r="54" spans="1:9" s="131" customFormat="1" ht="14.25" x14ac:dyDescent="0.2">
      <c r="A54" s="134" t="s">
        <v>355</v>
      </c>
      <c r="B54" s="133" t="s">
        <v>416</v>
      </c>
      <c r="C54" s="133" t="s">
        <v>1</v>
      </c>
      <c r="D54" s="133" t="s">
        <v>265</v>
      </c>
      <c r="E54" s="133" t="s">
        <v>45</v>
      </c>
      <c r="F54" s="133" t="s">
        <v>45</v>
      </c>
      <c r="G54" s="132">
        <v>35</v>
      </c>
      <c r="H54" s="132">
        <v>35</v>
      </c>
      <c r="I54" s="132"/>
    </row>
    <row r="55" spans="1:9" s="131" customFormat="1" ht="25.5" x14ac:dyDescent="0.2">
      <c r="A55" s="134" t="s">
        <v>206</v>
      </c>
      <c r="B55" s="133" t="s">
        <v>416</v>
      </c>
      <c r="C55" s="133" t="s">
        <v>1</v>
      </c>
      <c r="D55" s="133" t="s">
        <v>265</v>
      </c>
      <c r="E55" s="133" t="s">
        <v>236</v>
      </c>
      <c r="F55" s="133" t="s">
        <v>45</v>
      </c>
      <c r="G55" s="132">
        <v>35</v>
      </c>
      <c r="H55" s="132">
        <v>35</v>
      </c>
      <c r="I55" s="132"/>
    </row>
    <row r="56" spans="1:9" s="131" customFormat="1" ht="25.5" x14ac:dyDescent="0.2">
      <c r="A56" s="134" t="s">
        <v>356</v>
      </c>
      <c r="B56" s="133" t="s">
        <v>416</v>
      </c>
      <c r="C56" s="133" t="s">
        <v>1</v>
      </c>
      <c r="D56" s="133" t="s">
        <v>265</v>
      </c>
      <c r="E56" s="133" t="s">
        <v>357</v>
      </c>
      <c r="F56" s="133" t="s">
        <v>45</v>
      </c>
      <c r="G56" s="132">
        <v>5</v>
      </c>
      <c r="H56" s="132">
        <v>5</v>
      </c>
      <c r="I56" s="132"/>
    </row>
    <row r="57" spans="1:9" s="127" customFormat="1" ht="26.25" x14ac:dyDescent="0.25">
      <c r="A57" s="130" t="s">
        <v>321</v>
      </c>
      <c r="B57" s="129" t="s">
        <v>416</v>
      </c>
      <c r="C57" s="129" t="s">
        <v>1</v>
      </c>
      <c r="D57" s="129" t="s">
        <v>265</v>
      </c>
      <c r="E57" s="129" t="s">
        <v>357</v>
      </c>
      <c r="F57" s="129" t="s">
        <v>54</v>
      </c>
      <c r="G57" s="128">
        <v>5</v>
      </c>
      <c r="H57" s="128">
        <v>5</v>
      </c>
      <c r="I57" s="128"/>
    </row>
    <row r="58" spans="1:9" s="131" customFormat="1" ht="25.5" x14ac:dyDescent="0.2">
      <c r="A58" s="134" t="s">
        <v>358</v>
      </c>
      <c r="B58" s="133" t="s">
        <v>416</v>
      </c>
      <c r="C58" s="133" t="s">
        <v>1</v>
      </c>
      <c r="D58" s="133" t="s">
        <v>265</v>
      </c>
      <c r="E58" s="133" t="s">
        <v>359</v>
      </c>
      <c r="F58" s="133" t="s">
        <v>45</v>
      </c>
      <c r="G58" s="132">
        <v>30</v>
      </c>
      <c r="H58" s="132">
        <v>30</v>
      </c>
      <c r="I58" s="132"/>
    </row>
    <row r="59" spans="1:9" s="127" customFormat="1" ht="26.25" x14ac:dyDescent="0.25">
      <c r="A59" s="130" t="s">
        <v>321</v>
      </c>
      <c r="B59" s="129" t="s">
        <v>416</v>
      </c>
      <c r="C59" s="129" t="s">
        <v>1</v>
      </c>
      <c r="D59" s="129" t="s">
        <v>265</v>
      </c>
      <c r="E59" s="129" t="s">
        <v>359</v>
      </c>
      <c r="F59" s="129" t="s">
        <v>54</v>
      </c>
      <c r="G59" s="128">
        <v>30</v>
      </c>
      <c r="H59" s="128">
        <v>30</v>
      </c>
      <c r="I59" s="128"/>
    </row>
    <row r="60" spans="1:9" s="131" customFormat="1" ht="14.25" x14ac:dyDescent="0.2">
      <c r="A60" s="134" t="s">
        <v>381</v>
      </c>
      <c r="B60" s="133" t="s">
        <v>416</v>
      </c>
      <c r="C60" s="133" t="s">
        <v>378</v>
      </c>
      <c r="D60" s="133"/>
      <c r="E60" s="133" t="s">
        <v>45</v>
      </c>
      <c r="F60" s="133" t="s">
        <v>45</v>
      </c>
      <c r="G60" s="132">
        <v>5</v>
      </c>
      <c r="H60" s="132">
        <v>5</v>
      </c>
      <c r="I60" s="132"/>
    </row>
    <row r="61" spans="1:9" s="131" customFormat="1" ht="14.25" x14ac:dyDescent="0.2">
      <c r="A61" s="134" t="s">
        <v>380</v>
      </c>
      <c r="B61" s="133" t="s">
        <v>416</v>
      </c>
      <c r="C61" s="133" t="s">
        <v>378</v>
      </c>
      <c r="D61" s="133" t="s">
        <v>262</v>
      </c>
      <c r="E61" s="133" t="s">
        <v>45</v>
      </c>
      <c r="F61" s="133" t="s">
        <v>45</v>
      </c>
      <c r="G61" s="132">
        <v>5</v>
      </c>
      <c r="H61" s="132">
        <v>5</v>
      </c>
      <c r="I61" s="132"/>
    </row>
    <row r="62" spans="1:9" s="131" customFormat="1" ht="25.5" x14ac:dyDescent="0.2">
      <c r="A62" s="134" t="s">
        <v>206</v>
      </c>
      <c r="B62" s="133" t="s">
        <v>416</v>
      </c>
      <c r="C62" s="133" t="s">
        <v>378</v>
      </c>
      <c r="D62" s="133" t="s">
        <v>262</v>
      </c>
      <c r="E62" s="133" t="s">
        <v>236</v>
      </c>
      <c r="F62" s="133" t="s">
        <v>45</v>
      </c>
      <c r="G62" s="132">
        <v>5</v>
      </c>
      <c r="H62" s="132">
        <v>5</v>
      </c>
      <c r="I62" s="132"/>
    </row>
    <row r="63" spans="1:9" s="131" customFormat="1" ht="25.5" x14ac:dyDescent="0.2">
      <c r="A63" s="134" t="s">
        <v>379</v>
      </c>
      <c r="B63" s="133" t="s">
        <v>416</v>
      </c>
      <c r="C63" s="133" t="s">
        <v>378</v>
      </c>
      <c r="D63" s="133" t="s">
        <v>262</v>
      </c>
      <c r="E63" s="133" t="s">
        <v>377</v>
      </c>
      <c r="F63" s="133" t="s">
        <v>45</v>
      </c>
      <c r="G63" s="132">
        <v>5</v>
      </c>
      <c r="H63" s="132">
        <v>5</v>
      </c>
      <c r="I63" s="132"/>
    </row>
    <row r="64" spans="1:9" s="127" customFormat="1" ht="26.25" x14ac:dyDescent="0.25">
      <c r="A64" s="130" t="s">
        <v>321</v>
      </c>
      <c r="B64" s="129" t="s">
        <v>416</v>
      </c>
      <c r="C64" s="129" t="s">
        <v>378</v>
      </c>
      <c r="D64" s="129" t="s">
        <v>262</v>
      </c>
      <c r="E64" s="129" t="s">
        <v>377</v>
      </c>
      <c r="F64" s="129" t="s">
        <v>54</v>
      </c>
      <c r="G64" s="128">
        <v>5</v>
      </c>
      <c r="H64" s="128">
        <v>5</v>
      </c>
      <c r="I64" s="128"/>
    </row>
    <row r="65" spans="1:9" x14ac:dyDescent="0.25">
      <c r="A65" s="240" t="s">
        <v>46</v>
      </c>
      <c r="B65" s="241"/>
      <c r="C65" s="241"/>
      <c r="D65" s="241"/>
      <c r="E65" s="241"/>
      <c r="F65" s="242"/>
      <c r="G65" s="126">
        <f>G11</f>
        <v>2240.6</v>
      </c>
      <c r="H65" s="125"/>
      <c r="I65" s="125"/>
    </row>
    <row r="66" spans="1:9" ht="17.25" customHeight="1" x14ac:dyDescent="0.25">
      <c r="A66" s="243" t="s">
        <v>360</v>
      </c>
      <c r="B66" s="244"/>
      <c r="C66" s="244"/>
      <c r="D66" s="244"/>
      <c r="E66" s="244"/>
      <c r="F66" s="245"/>
      <c r="G66" s="126">
        <f>I11</f>
        <v>0</v>
      </c>
      <c r="H66" s="125"/>
      <c r="I66" s="125"/>
    </row>
    <row r="67" spans="1:9" x14ac:dyDescent="0.25">
      <c r="A67" s="240" t="s">
        <v>47</v>
      </c>
      <c r="B67" s="241"/>
      <c r="C67" s="241"/>
      <c r="D67" s="241"/>
      <c r="E67" s="241"/>
      <c r="F67" s="242"/>
      <c r="G67" s="126">
        <f>H11</f>
        <v>2240.6</v>
      </c>
      <c r="H67" s="125"/>
      <c r="I67" s="125"/>
    </row>
  </sheetData>
  <mergeCells count="4">
    <mergeCell ref="A6:G6"/>
    <mergeCell ref="A65:F65"/>
    <mergeCell ref="A66:F66"/>
    <mergeCell ref="A67:F67"/>
  </mergeCells>
  <pageMargins left="0.70866141732283472" right="0.70866141732283472" top="0.74803149606299213" bottom="0.35433070866141736" header="0.31496062992125984" footer="0.31496062992125984"/>
  <pageSetup paperSize="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8"/>
  <sheetViews>
    <sheetView topLeftCell="A2" workbookViewId="0">
      <selection activeCell="J5" sqref="J5"/>
    </sheetView>
  </sheetViews>
  <sheetFormatPr defaultRowHeight="15" x14ac:dyDescent="0.25"/>
  <cols>
    <col min="1" max="1" width="47.28515625" style="159" customWidth="1"/>
    <col min="2" max="2" width="5.85546875" style="158" customWidth="1"/>
    <col min="3" max="3" width="4" style="158" customWidth="1"/>
    <col min="4" max="4" width="3.42578125" style="158" customWidth="1"/>
    <col min="5" max="5" width="9.140625" style="158"/>
    <col min="6" max="6" width="3.85546875" style="158" customWidth="1"/>
    <col min="7" max="7" width="10.28515625" style="157" customWidth="1"/>
    <col min="8" max="9" width="10.28515625" style="157" hidden="1" customWidth="1"/>
    <col min="10" max="10" width="10.28515625" style="157" customWidth="1"/>
    <col min="11" max="12" width="8" style="157" hidden="1" customWidth="1"/>
    <col min="13" max="16384" width="9.140625" style="156"/>
  </cols>
  <sheetData>
    <row r="1" spans="1:12" s="127" customFormat="1" ht="13.5" hidden="1" customHeight="1" x14ac:dyDescent="0.25">
      <c r="A1" s="130"/>
      <c r="B1" s="129"/>
      <c r="C1" s="129"/>
      <c r="D1" s="129"/>
      <c r="E1" s="129"/>
      <c r="F1" s="129"/>
      <c r="G1" s="128"/>
      <c r="H1" s="128"/>
      <c r="I1" s="128"/>
      <c r="J1" s="128"/>
      <c r="K1" s="128"/>
      <c r="L1" s="128"/>
    </row>
    <row r="2" spans="1:12" x14ac:dyDescent="0.25">
      <c r="A2" s="124"/>
      <c r="B2" s="123"/>
      <c r="C2" s="123"/>
      <c r="D2" s="123"/>
      <c r="E2" s="155"/>
      <c r="F2" s="155"/>
      <c r="G2" s="122"/>
      <c r="H2" s="122"/>
      <c r="I2" s="122"/>
      <c r="J2" s="154" t="s">
        <v>2</v>
      </c>
    </row>
    <row r="3" spans="1:12" x14ac:dyDescent="0.25">
      <c r="A3" s="153"/>
      <c r="B3" s="153"/>
      <c r="C3" s="153"/>
      <c r="D3" s="153"/>
      <c r="E3" s="153"/>
      <c r="F3" s="153"/>
      <c r="G3" s="122"/>
      <c r="H3" s="122"/>
      <c r="I3" s="122"/>
      <c r="J3" s="151" t="s">
        <v>42</v>
      </c>
    </row>
    <row r="4" spans="1:12" x14ac:dyDescent="0.25">
      <c r="A4" s="152"/>
      <c r="B4" s="152"/>
      <c r="C4" s="152"/>
      <c r="D4" s="152"/>
      <c r="E4" s="152"/>
      <c r="F4" s="152"/>
      <c r="G4" s="122"/>
      <c r="H4" s="122"/>
      <c r="I4" s="122"/>
      <c r="J4" s="151" t="str">
        <f>"муниципального образования """&amp;RIGHT(G11,LEN(G11)-FIND("*",G11,1))&amp;""""</f>
        <v>муниципального образования "Мысовское"</v>
      </c>
    </row>
    <row r="5" spans="1:12" x14ac:dyDescent="0.25">
      <c r="A5" s="124"/>
      <c r="B5" s="123"/>
      <c r="C5" s="123"/>
      <c r="D5" s="123"/>
      <c r="E5" s="123"/>
      <c r="F5" s="123"/>
      <c r="G5" s="122"/>
      <c r="H5" s="122"/>
      <c r="I5" s="122"/>
      <c r="J5" s="150" t="s">
        <v>465</v>
      </c>
    </row>
    <row r="6" spans="1:12" ht="51" customHeight="1" x14ac:dyDescent="0.25">
      <c r="A6" s="239" t="str">
        <f>"Ведомственная структура расходов бюджета поселения """&amp;MID(G11,FIND("*",G11,1)+1,LEN(G11)-FIND("*",G11,1))&amp;""" "&amp;MID(G11,FIND("%",G11,1)+5,FIND("*",G11,1)-FIND("%",G11,1)-5)&amp;" на плановый период "&amp;MID(G11,FIND("Прогноз",G11,1)+8,4)&amp;" и "&amp;MID(J11,FIND("Прогноз",J11,1)+8,4)&amp;" годов"</f>
        <v>Ведомственная структура расходов бюджета поселения "Мысовское"  Кезского района на плановый период 2022 и 2023 годов</v>
      </c>
      <c r="B6" s="239"/>
      <c r="C6" s="239"/>
      <c r="D6" s="239"/>
      <c r="E6" s="239"/>
      <c r="F6" s="239"/>
      <c r="G6" s="239"/>
      <c r="H6" s="239"/>
      <c r="I6" s="239"/>
      <c r="J6" s="239"/>
    </row>
    <row r="7" spans="1:12" x14ac:dyDescent="0.25">
      <c r="A7" s="124"/>
      <c r="B7" s="123"/>
      <c r="C7" s="123"/>
      <c r="D7" s="123"/>
      <c r="E7" s="148"/>
      <c r="F7" s="148"/>
      <c r="G7" s="122"/>
      <c r="H7" s="122"/>
      <c r="I7" s="122"/>
      <c r="J7" s="147" t="s">
        <v>247</v>
      </c>
    </row>
    <row r="8" spans="1:12" x14ac:dyDescent="0.25">
      <c r="A8" s="246" t="s">
        <v>43</v>
      </c>
      <c r="B8" s="246" t="s">
        <v>248</v>
      </c>
      <c r="C8" s="247" t="s">
        <v>249</v>
      </c>
      <c r="D8" s="247" t="s">
        <v>250</v>
      </c>
      <c r="E8" s="246" t="s">
        <v>49</v>
      </c>
      <c r="F8" s="248" t="s">
        <v>50</v>
      </c>
      <c r="G8" s="249" t="s">
        <v>48</v>
      </c>
      <c r="H8" s="249"/>
      <c r="I8" s="249"/>
      <c r="J8" s="249"/>
    </row>
    <row r="9" spans="1:12" ht="46.5" customHeight="1" x14ac:dyDescent="0.25">
      <c r="A9" s="246"/>
      <c r="B9" s="246"/>
      <c r="C9" s="247"/>
      <c r="D9" s="247"/>
      <c r="E9" s="246"/>
      <c r="F9" s="248"/>
      <c r="G9" s="143" t="str">
        <f>MID(G11,FIND("Прогноз",G11,1)+8,4)&amp;" год"</f>
        <v>2022 год</v>
      </c>
      <c r="H9" s="143" t="str">
        <f>MID(H11,FIND("Прогноз",H11,1)+8,4)&amp;" ББ="&amp;LEFT(RIGHT(H10,12),2)</f>
        <v>2022 ББ=20</v>
      </c>
      <c r="I9" s="143" t="str">
        <f>MID(I11,FIND("Прогноз",I11,1)+8,4)&amp;" ББ="&amp;LEFT(RIGHT(I10,12),2)</f>
        <v>2022 ББ=22</v>
      </c>
      <c r="J9" s="143" t="str">
        <f>MID(J11,FIND("Прогноз",J11,1)+8,4)&amp;" год"</f>
        <v>2023 год</v>
      </c>
      <c r="K9" s="160" t="str">
        <f>MID(K11,FIND("Прогноз",K11,1)+8,4)&amp;" ББ="&amp;LEFT(RIGHT(K10,12),2)</f>
        <v>2023 ББ=20</v>
      </c>
      <c r="L9" s="143" t="str">
        <f>MID(L11,FIND("Прогноз",L11,1)+8,4)&amp;" ББ="&amp;LEFT(RIGHT(L10,12),2)</f>
        <v>2023 ББ=22</v>
      </c>
    </row>
    <row r="10" spans="1:12" s="139" customFormat="1" ht="61.5" hidden="1" customHeight="1" x14ac:dyDescent="0.2">
      <c r="A10" s="142" t="s">
        <v>44</v>
      </c>
      <c r="B10" s="141" t="s">
        <v>251</v>
      </c>
      <c r="C10" s="141" t="s">
        <v>252</v>
      </c>
      <c r="D10" s="141" t="s">
        <v>253</v>
      </c>
      <c r="E10" s="141" t="s">
        <v>210</v>
      </c>
      <c r="F10" s="141" t="s">
        <v>51</v>
      </c>
      <c r="G10" s="140" t="s">
        <v>431</v>
      </c>
      <c r="H10" s="140" t="s">
        <v>430</v>
      </c>
      <c r="I10" s="140" t="s">
        <v>429</v>
      </c>
      <c r="J10" s="140" t="s">
        <v>428</v>
      </c>
      <c r="K10" s="140" t="s">
        <v>427</v>
      </c>
      <c r="L10" s="140" t="s">
        <v>426</v>
      </c>
    </row>
    <row r="11" spans="1:12" s="131" customFormat="1" ht="40.5" hidden="1" customHeight="1" x14ac:dyDescent="0.2">
      <c r="A11" s="138" t="s">
        <v>43</v>
      </c>
      <c r="B11" s="137" t="s">
        <v>255</v>
      </c>
      <c r="C11" s="137" t="s">
        <v>249</v>
      </c>
      <c r="D11" s="137" t="s">
        <v>250</v>
      </c>
      <c r="E11" s="137" t="s">
        <v>49</v>
      </c>
      <c r="F11" s="137" t="s">
        <v>52</v>
      </c>
      <c r="G11" s="135" t="s">
        <v>425</v>
      </c>
      <c r="H11" s="135" t="s">
        <v>425</v>
      </c>
      <c r="I11" s="135" t="s">
        <v>425</v>
      </c>
      <c r="J11" s="135" t="s">
        <v>424</v>
      </c>
      <c r="K11" s="135" t="s">
        <v>424</v>
      </c>
      <c r="L11" s="135" t="s">
        <v>424</v>
      </c>
    </row>
    <row r="12" spans="1:12" s="131" customFormat="1" ht="14.25" hidden="1" x14ac:dyDescent="0.2">
      <c r="A12" s="134" t="s">
        <v>257</v>
      </c>
      <c r="B12" s="133" t="s">
        <v>45</v>
      </c>
      <c r="C12" s="133" t="s">
        <v>45</v>
      </c>
      <c r="D12" s="133" t="s">
        <v>45</v>
      </c>
      <c r="E12" s="133" t="s">
        <v>45</v>
      </c>
      <c r="F12" s="133" t="s">
        <v>45</v>
      </c>
      <c r="G12" s="132">
        <v>2220</v>
      </c>
      <c r="H12" s="132">
        <v>2220</v>
      </c>
      <c r="I12" s="132"/>
      <c r="J12" s="132">
        <v>2270.6</v>
      </c>
      <c r="K12" s="132">
        <v>2270.6</v>
      </c>
      <c r="L12" s="132"/>
    </row>
    <row r="13" spans="1:12" s="131" customFormat="1" ht="24" x14ac:dyDescent="0.2">
      <c r="A13" s="134" t="s">
        <v>419</v>
      </c>
      <c r="B13" s="133" t="s">
        <v>416</v>
      </c>
      <c r="C13" s="133" t="s">
        <v>45</v>
      </c>
      <c r="D13" s="133" t="s">
        <v>45</v>
      </c>
      <c r="E13" s="133" t="s">
        <v>45</v>
      </c>
      <c r="F13" s="133" t="s">
        <v>45</v>
      </c>
      <c r="G13" s="132">
        <v>2220</v>
      </c>
      <c r="H13" s="132">
        <v>2220</v>
      </c>
      <c r="I13" s="132"/>
      <c r="J13" s="132">
        <v>2270.6</v>
      </c>
      <c r="K13" s="132">
        <v>2270.6</v>
      </c>
      <c r="L13" s="132"/>
    </row>
    <row r="14" spans="1:12" s="131" customFormat="1" ht="14.25" x14ac:dyDescent="0.2">
      <c r="A14" s="134" t="s">
        <v>258</v>
      </c>
      <c r="B14" s="133" t="s">
        <v>416</v>
      </c>
      <c r="C14" s="133" t="s">
        <v>25</v>
      </c>
      <c r="D14" s="133"/>
      <c r="E14" s="133" t="s">
        <v>45</v>
      </c>
      <c r="F14" s="133" t="s">
        <v>45</v>
      </c>
      <c r="G14" s="132">
        <v>1215.9000000000001</v>
      </c>
      <c r="H14" s="132">
        <v>1215.9000000000001</v>
      </c>
      <c r="I14" s="132"/>
      <c r="J14" s="132">
        <v>1263.7</v>
      </c>
      <c r="K14" s="132">
        <v>1263.7</v>
      </c>
      <c r="L14" s="132"/>
    </row>
    <row r="15" spans="1:12" s="131" customFormat="1" ht="36" x14ac:dyDescent="0.2">
      <c r="A15" s="134" t="s">
        <v>259</v>
      </c>
      <c r="B15" s="133" t="s">
        <v>416</v>
      </c>
      <c r="C15" s="133" t="s">
        <v>25</v>
      </c>
      <c r="D15" s="133" t="s">
        <v>260</v>
      </c>
      <c r="E15" s="133" t="s">
        <v>45</v>
      </c>
      <c r="F15" s="133" t="s">
        <v>45</v>
      </c>
      <c r="G15" s="132">
        <v>531.5</v>
      </c>
      <c r="H15" s="132">
        <v>531.5</v>
      </c>
      <c r="I15" s="132"/>
      <c r="J15" s="132">
        <v>552.5</v>
      </c>
      <c r="K15" s="132">
        <v>552.5</v>
      </c>
      <c r="L15" s="132"/>
    </row>
    <row r="16" spans="1:12" s="131" customFormat="1" ht="25.5" x14ac:dyDescent="0.2">
      <c r="A16" s="134" t="s">
        <v>206</v>
      </c>
      <c r="B16" s="133" t="s">
        <v>416</v>
      </c>
      <c r="C16" s="133" t="s">
        <v>25</v>
      </c>
      <c r="D16" s="133" t="s">
        <v>260</v>
      </c>
      <c r="E16" s="133" t="s">
        <v>236</v>
      </c>
      <c r="F16" s="133" t="s">
        <v>45</v>
      </c>
      <c r="G16" s="132">
        <v>531.5</v>
      </c>
      <c r="H16" s="132">
        <v>531.5</v>
      </c>
      <c r="I16" s="132"/>
      <c r="J16" s="132">
        <v>552.5</v>
      </c>
      <c r="K16" s="132">
        <v>552.5</v>
      </c>
      <c r="L16" s="132"/>
    </row>
    <row r="17" spans="1:12" s="131" customFormat="1" ht="25.5" x14ac:dyDescent="0.2">
      <c r="A17" s="134" t="s">
        <v>241</v>
      </c>
      <c r="B17" s="133" t="s">
        <v>416</v>
      </c>
      <c r="C17" s="133" t="s">
        <v>25</v>
      </c>
      <c r="D17" s="133" t="s">
        <v>260</v>
      </c>
      <c r="E17" s="133" t="s">
        <v>242</v>
      </c>
      <c r="F17" s="133" t="s">
        <v>45</v>
      </c>
      <c r="G17" s="132">
        <v>531.5</v>
      </c>
      <c r="H17" s="132">
        <v>531.5</v>
      </c>
      <c r="I17" s="132"/>
      <c r="J17" s="132">
        <v>552.5</v>
      </c>
      <c r="K17" s="132">
        <v>552.5</v>
      </c>
      <c r="L17" s="132"/>
    </row>
    <row r="18" spans="1:12" s="127" customFormat="1" ht="26.25" x14ac:dyDescent="0.25">
      <c r="A18" s="130" t="s">
        <v>238</v>
      </c>
      <c r="B18" s="129" t="s">
        <v>416</v>
      </c>
      <c r="C18" s="129" t="s">
        <v>25</v>
      </c>
      <c r="D18" s="129" t="s">
        <v>260</v>
      </c>
      <c r="E18" s="129" t="s">
        <v>242</v>
      </c>
      <c r="F18" s="129" t="s">
        <v>53</v>
      </c>
      <c r="G18" s="128">
        <v>408.2</v>
      </c>
      <c r="H18" s="128">
        <v>408.2</v>
      </c>
      <c r="I18" s="128"/>
      <c r="J18" s="128">
        <v>424.3</v>
      </c>
      <c r="K18" s="128">
        <v>424.3</v>
      </c>
      <c r="L18" s="128"/>
    </row>
    <row r="19" spans="1:12" s="127" customFormat="1" ht="36.75" x14ac:dyDescent="0.25">
      <c r="A19" s="130" t="s">
        <v>239</v>
      </c>
      <c r="B19" s="129" t="s">
        <v>416</v>
      </c>
      <c r="C19" s="129" t="s">
        <v>25</v>
      </c>
      <c r="D19" s="129" t="s">
        <v>260</v>
      </c>
      <c r="E19" s="129" t="s">
        <v>242</v>
      </c>
      <c r="F19" s="129" t="s">
        <v>240</v>
      </c>
      <c r="G19" s="128">
        <v>123.3</v>
      </c>
      <c r="H19" s="128">
        <v>123.3</v>
      </c>
      <c r="I19" s="128"/>
      <c r="J19" s="128">
        <v>128.19999999999999</v>
      </c>
      <c r="K19" s="128">
        <v>128.19999999999999</v>
      </c>
      <c r="L19" s="128"/>
    </row>
    <row r="20" spans="1:12" s="131" customFormat="1" ht="48" x14ac:dyDescent="0.2">
      <c r="A20" s="134" t="s">
        <v>261</v>
      </c>
      <c r="B20" s="133" t="s">
        <v>416</v>
      </c>
      <c r="C20" s="133" t="s">
        <v>25</v>
      </c>
      <c r="D20" s="133" t="s">
        <v>262</v>
      </c>
      <c r="E20" s="133" t="s">
        <v>45</v>
      </c>
      <c r="F20" s="133" t="s">
        <v>45</v>
      </c>
      <c r="G20" s="132">
        <v>674.4</v>
      </c>
      <c r="H20" s="132">
        <v>674.4</v>
      </c>
      <c r="I20" s="132"/>
      <c r="J20" s="132">
        <v>701.2</v>
      </c>
      <c r="K20" s="132">
        <v>701.2</v>
      </c>
      <c r="L20" s="132"/>
    </row>
    <row r="21" spans="1:12" s="131" customFormat="1" ht="25.5" x14ac:dyDescent="0.2">
      <c r="A21" s="134" t="s">
        <v>206</v>
      </c>
      <c r="B21" s="133" t="s">
        <v>416</v>
      </c>
      <c r="C21" s="133" t="s">
        <v>25</v>
      </c>
      <c r="D21" s="133" t="s">
        <v>262</v>
      </c>
      <c r="E21" s="133" t="s">
        <v>236</v>
      </c>
      <c r="F21" s="133" t="s">
        <v>45</v>
      </c>
      <c r="G21" s="132">
        <v>674.4</v>
      </c>
      <c r="H21" s="132">
        <v>674.4</v>
      </c>
      <c r="I21" s="132"/>
      <c r="J21" s="132">
        <v>701.2</v>
      </c>
      <c r="K21" s="132">
        <v>701.2</v>
      </c>
      <c r="L21" s="132"/>
    </row>
    <row r="22" spans="1:12" s="131" customFormat="1" ht="25.5" x14ac:dyDescent="0.2">
      <c r="A22" s="134" t="s">
        <v>207</v>
      </c>
      <c r="B22" s="133" t="s">
        <v>416</v>
      </c>
      <c r="C22" s="133" t="s">
        <v>25</v>
      </c>
      <c r="D22" s="133" t="s">
        <v>262</v>
      </c>
      <c r="E22" s="133" t="s">
        <v>243</v>
      </c>
      <c r="F22" s="133" t="s">
        <v>45</v>
      </c>
      <c r="G22" s="132">
        <v>674.4</v>
      </c>
      <c r="H22" s="132">
        <v>674.4</v>
      </c>
      <c r="I22" s="132"/>
      <c r="J22" s="132">
        <v>701.2</v>
      </c>
      <c r="K22" s="132">
        <v>701.2</v>
      </c>
      <c r="L22" s="132"/>
    </row>
    <row r="23" spans="1:12" s="127" customFormat="1" ht="26.25" x14ac:dyDescent="0.25">
      <c r="A23" s="130" t="s">
        <v>238</v>
      </c>
      <c r="B23" s="129" t="s">
        <v>416</v>
      </c>
      <c r="C23" s="129" t="s">
        <v>25</v>
      </c>
      <c r="D23" s="129" t="s">
        <v>262</v>
      </c>
      <c r="E23" s="129" t="s">
        <v>243</v>
      </c>
      <c r="F23" s="129" t="s">
        <v>53</v>
      </c>
      <c r="G23" s="128">
        <v>465.8</v>
      </c>
      <c r="H23" s="128">
        <v>465.8</v>
      </c>
      <c r="I23" s="128"/>
      <c r="J23" s="128">
        <v>484.2</v>
      </c>
      <c r="K23" s="128">
        <v>484.2</v>
      </c>
      <c r="L23" s="128"/>
    </row>
    <row r="24" spans="1:12" s="127" customFormat="1" ht="36.75" x14ac:dyDescent="0.25">
      <c r="A24" s="130" t="s">
        <v>239</v>
      </c>
      <c r="B24" s="129" t="s">
        <v>416</v>
      </c>
      <c r="C24" s="129" t="s">
        <v>25</v>
      </c>
      <c r="D24" s="129" t="s">
        <v>262</v>
      </c>
      <c r="E24" s="129" t="s">
        <v>243</v>
      </c>
      <c r="F24" s="129" t="s">
        <v>240</v>
      </c>
      <c r="G24" s="128">
        <v>140.69999999999999</v>
      </c>
      <c r="H24" s="128">
        <v>140.69999999999999</v>
      </c>
      <c r="I24" s="128"/>
      <c r="J24" s="128">
        <v>146.30000000000001</v>
      </c>
      <c r="K24" s="128">
        <v>146.30000000000001</v>
      </c>
      <c r="L24" s="128"/>
    </row>
    <row r="25" spans="1:12" s="127" customFormat="1" ht="26.25" x14ac:dyDescent="0.25">
      <c r="A25" s="130" t="s">
        <v>321</v>
      </c>
      <c r="B25" s="129" t="s">
        <v>416</v>
      </c>
      <c r="C25" s="129" t="s">
        <v>25</v>
      </c>
      <c r="D25" s="129" t="s">
        <v>262</v>
      </c>
      <c r="E25" s="129" t="s">
        <v>243</v>
      </c>
      <c r="F25" s="129" t="s">
        <v>54</v>
      </c>
      <c r="G25" s="128">
        <v>61.2</v>
      </c>
      <c r="H25" s="128">
        <v>61.2</v>
      </c>
      <c r="I25" s="128"/>
      <c r="J25" s="128">
        <v>64</v>
      </c>
      <c r="K25" s="128">
        <v>64</v>
      </c>
      <c r="L25" s="128"/>
    </row>
    <row r="26" spans="1:12" s="127" customFormat="1" ht="26.25" x14ac:dyDescent="0.25">
      <c r="A26" s="130" t="s">
        <v>418</v>
      </c>
      <c r="B26" s="129" t="s">
        <v>416</v>
      </c>
      <c r="C26" s="129" t="s">
        <v>25</v>
      </c>
      <c r="D26" s="129" t="s">
        <v>262</v>
      </c>
      <c r="E26" s="129" t="s">
        <v>243</v>
      </c>
      <c r="F26" s="129" t="s">
        <v>417</v>
      </c>
      <c r="G26" s="128">
        <v>4.7</v>
      </c>
      <c r="H26" s="128">
        <v>4.7</v>
      </c>
      <c r="I26" s="128"/>
      <c r="J26" s="128">
        <v>4.7</v>
      </c>
      <c r="K26" s="128">
        <v>4.7</v>
      </c>
      <c r="L26" s="128"/>
    </row>
    <row r="27" spans="1:12" s="127" customFormat="1" ht="26.25" x14ac:dyDescent="0.25">
      <c r="A27" s="130" t="s">
        <v>208</v>
      </c>
      <c r="B27" s="129" t="s">
        <v>416</v>
      </c>
      <c r="C27" s="129" t="s">
        <v>25</v>
      </c>
      <c r="D27" s="129" t="s">
        <v>262</v>
      </c>
      <c r="E27" s="129" t="s">
        <v>243</v>
      </c>
      <c r="F27" s="129" t="s">
        <v>55</v>
      </c>
      <c r="G27" s="128">
        <v>1.5</v>
      </c>
      <c r="H27" s="128">
        <v>1.5</v>
      </c>
      <c r="I27" s="128"/>
      <c r="J27" s="128">
        <v>1.5</v>
      </c>
      <c r="K27" s="128">
        <v>1.5</v>
      </c>
      <c r="L27" s="128"/>
    </row>
    <row r="28" spans="1:12" s="127" customFormat="1" ht="26.25" x14ac:dyDescent="0.25">
      <c r="A28" s="130" t="s">
        <v>308</v>
      </c>
      <c r="B28" s="129" t="s">
        <v>416</v>
      </c>
      <c r="C28" s="129" t="s">
        <v>25</v>
      </c>
      <c r="D28" s="129" t="s">
        <v>262</v>
      </c>
      <c r="E28" s="129" t="s">
        <v>243</v>
      </c>
      <c r="F28" s="129" t="s">
        <v>309</v>
      </c>
      <c r="G28" s="128">
        <v>0.5</v>
      </c>
      <c r="H28" s="128">
        <v>0.5</v>
      </c>
      <c r="I28" s="128"/>
      <c r="J28" s="128">
        <v>0.5</v>
      </c>
      <c r="K28" s="128">
        <v>0.5</v>
      </c>
      <c r="L28" s="128"/>
    </row>
    <row r="29" spans="1:12" s="131" customFormat="1" ht="14.25" x14ac:dyDescent="0.2">
      <c r="A29" s="134" t="s">
        <v>388</v>
      </c>
      <c r="B29" s="133" t="s">
        <v>416</v>
      </c>
      <c r="C29" s="133" t="s">
        <v>25</v>
      </c>
      <c r="D29" s="133" t="s">
        <v>384</v>
      </c>
      <c r="E29" s="133" t="s">
        <v>45</v>
      </c>
      <c r="F29" s="133" t="s">
        <v>45</v>
      </c>
      <c r="G29" s="132">
        <v>10</v>
      </c>
      <c r="H29" s="132">
        <v>10</v>
      </c>
      <c r="I29" s="132"/>
      <c r="J29" s="132">
        <v>10</v>
      </c>
      <c r="K29" s="132">
        <v>10</v>
      </c>
      <c r="L29" s="132"/>
    </row>
    <row r="30" spans="1:12" s="131" customFormat="1" ht="25.5" x14ac:dyDescent="0.2">
      <c r="A30" s="134" t="s">
        <v>206</v>
      </c>
      <c r="B30" s="133" t="s">
        <v>416</v>
      </c>
      <c r="C30" s="133" t="s">
        <v>25</v>
      </c>
      <c r="D30" s="133" t="s">
        <v>384</v>
      </c>
      <c r="E30" s="133" t="s">
        <v>236</v>
      </c>
      <c r="F30" s="133" t="s">
        <v>45</v>
      </c>
      <c r="G30" s="132">
        <v>10</v>
      </c>
      <c r="H30" s="132">
        <v>10</v>
      </c>
      <c r="I30" s="132"/>
      <c r="J30" s="132">
        <v>10</v>
      </c>
      <c r="K30" s="132">
        <v>10</v>
      </c>
      <c r="L30" s="132"/>
    </row>
    <row r="31" spans="1:12" s="131" customFormat="1" ht="25.5" x14ac:dyDescent="0.2">
      <c r="A31" s="134" t="s">
        <v>387</v>
      </c>
      <c r="B31" s="133" t="s">
        <v>416</v>
      </c>
      <c r="C31" s="133" t="s">
        <v>25</v>
      </c>
      <c r="D31" s="133" t="s">
        <v>384</v>
      </c>
      <c r="E31" s="133" t="s">
        <v>386</v>
      </c>
      <c r="F31" s="133" t="s">
        <v>45</v>
      </c>
      <c r="G31" s="132">
        <v>2</v>
      </c>
      <c r="H31" s="132">
        <v>2</v>
      </c>
      <c r="I31" s="132"/>
      <c r="J31" s="132">
        <v>2</v>
      </c>
      <c r="K31" s="132">
        <v>2</v>
      </c>
      <c r="L31" s="132"/>
    </row>
    <row r="32" spans="1:12" s="127" customFormat="1" ht="26.25" x14ac:dyDescent="0.25">
      <c r="A32" s="130" t="s">
        <v>321</v>
      </c>
      <c r="B32" s="129" t="s">
        <v>416</v>
      </c>
      <c r="C32" s="129" t="s">
        <v>25</v>
      </c>
      <c r="D32" s="129" t="s">
        <v>384</v>
      </c>
      <c r="E32" s="129" t="s">
        <v>386</v>
      </c>
      <c r="F32" s="129" t="s">
        <v>54</v>
      </c>
      <c r="G32" s="128">
        <v>2</v>
      </c>
      <c r="H32" s="128">
        <v>2</v>
      </c>
      <c r="I32" s="128"/>
      <c r="J32" s="128">
        <v>2</v>
      </c>
      <c r="K32" s="128">
        <v>2</v>
      </c>
      <c r="L32" s="128"/>
    </row>
    <row r="33" spans="1:12" s="131" customFormat="1" ht="25.5" x14ac:dyDescent="0.2">
      <c r="A33" s="134" t="s">
        <v>385</v>
      </c>
      <c r="B33" s="133" t="s">
        <v>416</v>
      </c>
      <c r="C33" s="133" t="s">
        <v>25</v>
      </c>
      <c r="D33" s="133" t="s">
        <v>384</v>
      </c>
      <c r="E33" s="133" t="s">
        <v>383</v>
      </c>
      <c r="F33" s="133" t="s">
        <v>45</v>
      </c>
      <c r="G33" s="132">
        <v>8</v>
      </c>
      <c r="H33" s="132">
        <v>8</v>
      </c>
      <c r="I33" s="132"/>
      <c r="J33" s="132">
        <v>8</v>
      </c>
      <c r="K33" s="132">
        <v>8</v>
      </c>
      <c r="L33" s="132"/>
    </row>
    <row r="34" spans="1:12" s="127" customFormat="1" ht="26.25" x14ac:dyDescent="0.25">
      <c r="A34" s="130" t="s">
        <v>321</v>
      </c>
      <c r="B34" s="129" t="s">
        <v>416</v>
      </c>
      <c r="C34" s="129" t="s">
        <v>25</v>
      </c>
      <c r="D34" s="129" t="s">
        <v>384</v>
      </c>
      <c r="E34" s="129" t="s">
        <v>383</v>
      </c>
      <c r="F34" s="129" t="s">
        <v>54</v>
      </c>
      <c r="G34" s="128">
        <v>8</v>
      </c>
      <c r="H34" s="128">
        <v>8</v>
      </c>
      <c r="I34" s="128"/>
      <c r="J34" s="128">
        <v>8</v>
      </c>
      <c r="K34" s="128">
        <v>8</v>
      </c>
      <c r="L34" s="128"/>
    </row>
    <row r="35" spans="1:12" s="131" customFormat="1" ht="14.25" x14ac:dyDescent="0.2">
      <c r="A35" s="134" t="s">
        <v>263</v>
      </c>
      <c r="B35" s="133" t="s">
        <v>416</v>
      </c>
      <c r="C35" s="133" t="s">
        <v>260</v>
      </c>
      <c r="D35" s="133"/>
      <c r="E35" s="133" t="s">
        <v>45</v>
      </c>
      <c r="F35" s="133" t="s">
        <v>45</v>
      </c>
      <c r="G35" s="132">
        <v>103.1</v>
      </c>
      <c r="H35" s="132">
        <v>103.1</v>
      </c>
      <c r="I35" s="132"/>
      <c r="J35" s="132">
        <v>105.9</v>
      </c>
      <c r="K35" s="132">
        <v>105.9</v>
      </c>
      <c r="L35" s="132"/>
    </row>
    <row r="36" spans="1:12" s="131" customFormat="1" ht="14.25" x14ac:dyDescent="0.2">
      <c r="A36" s="134" t="s">
        <v>264</v>
      </c>
      <c r="B36" s="133" t="s">
        <v>416</v>
      </c>
      <c r="C36" s="133" t="s">
        <v>260</v>
      </c>
      <c r="D36" s="133" t="s">
        <v>265</v>
      </c>
      <c r="E36" s="133" t="s">
        <v>45</v>
      </c>
      <c r="F36" s="133" t="s">
        <v>45</v>
      </c>
      <c r="G36" s="132">
        <v>103.1</v>
      </c>
      <c r="H36" s="132">
        <v>103.1</v>
      </c>
      <c r="I36" s="132"/>
      <c r="J36" s="132">
        <v>105.9</v>
      </c>
      <c r="K36" s="132">
        <v>105.9</v>
      </c>
      <c r="L36" s="132"/>
    </row>
    <row r="37" spans="1:12" s="131" customFormat="1" ht="25.5" x14ac:dyDescent="0.2">
      <c r="A37" s="134" t="s">
        <v>206</v>
      </c>
      <c r="B37" s="133" t="s">
        <v>416</v>
      </c>
      <c r="C37" s="133" t="s">
        <v>260</v>
      </c>
      <c r="D37" s="133" t="s">
        <v>265</v>
      </c>
      <c r="E37" s="133" t="s">
        <v>236</v>
      </c>
      <c r="F37" s="133" t="s">
        <v>45</v>
      </c>
      <c r="G37" s="132">
        <v>103.1</v>
      </c>
      <c r="H37" s="132">
        <v>103.1</v>
      </c>
      <c r="I37" s="132"/>
      <c r="J37" s="132">
        <v>105.9</v>
      </c>
      <c r="K37" s="132">
        <v>105.9</v>
      </c>
      <c r="L37" s="132"/>
    </row>
    <row r="38" spans="1:12" s="131" customFormat="1" ht="25.5" x14ac:dyDescent="0.2">
      <c r="A38" s="134" t="s">
        <v>56</v>
      </c>
      <c r="B38" s="133" t="s">
        <v>416</v>
      </c>
      <c r="C38" s="133" t="s">
        <v>260</v>
      </c>
      <c r="D38" s="133" t="s">
        <v>265</v>
      </c>
      <c r="E38" s="133" t="s">
        <v>237</v>
      </c>
      <c r="F38" s="133" t="s">
        <v>45</v>
      </c>
      <c r="G38" s="132">
        <v>103.1</v>
      </c>
      <c r="H38" s="132">
        <v>103.1</v>
      </c>
      <c r="I38" s="132"/>
      <c r="J38" s="132">
        <v>105.9</v>
      </c>
      <c r="K38" s="132">
        <v>105.9</v>
      </c>
      <c r="L38" s="132"/>
    </row>
    <row r="39" spans="1:12" s="127" customFormat="1" ht="26.25" x14ac:dyDescent="0.25">
      <c r="A39" s="130" t="s">
        <v>238</v>
      </c>
      <c r="B39" s="129" t="s">
        <v>416</v>
      </c>
      <c r="C39" s="129" t="s">
        <v>260</v>
      </c>
      <c r="D39" s="129" t="s">
        <v>265</v>
      </c>
      <c r="E39" s="129" t="s">
        <v>237</v>
      </c>
      <c r="F39" s="129" t="s">
        <v>53</v>
      </c>
      <c r="G39" s="128">
        <v>76.599999999999994</v>
      </c>
      <c r="H39" s="128">
        <v>76.599999999999994</v>
      </c>
      <c r="I39" s="128"/>
      <c r="J39" s="128">
        <v>78.8</v>
      </c>
      <c r="K39" s="128">
        <v>78.8</v>
      </c>
      <c r="L39" s="128"/>
    </row>
    <row r="40" spans="1:12" s="127" customFormat="1" ht="36.75" x14ac:dyDescent="0.25">
      <c r="A40" s="130" t="s">
        <v>239</v>
      </c>
      <c r="B40" s="129" t="s">
        <v>416</v>
      </c>
      <c r="C40" s="129" t="s">
        <v>260</v>
      </c>
      <c r="D40" s="129" t="s">
        <v>265</v>
      </c>
      <c r="E40" s="129" t="s">
        <v>237</v>
      </c>
      <c r="F40" s="129" t="s">
        <v>240</v>
      </c>
      <c r="G40" s="128">
        <v>23.2</v>
      </c>
      <c r="H40" s="128">
        <v>23.2</v>
      </c>
      <c r="I40" s="128"/>
      <c r="J40" s="128">
        <v>23.8</v>
      </c>
      <c r="K40" s="128">
        <v>23.8</v>
      </c>
      <c r="L40" s="128"/>
    </row>
    <row r="41" spans="1:12" s="127" customFormat="1" ht="26.25" x14ac:dyDescent="0.25">
      <c r="A41" s="130" t="s">
        <v>321</v>
      </c>
      <c r="B41" s="129" t="s">
        <v>416</v>
      </c>
      <c r="C41" s="129" t="s">
        <v>260</v>
      </c>
      <c r="D41" s="129" t="s">
        <v>265</v>
      </c>
      <c r="E41" s="129" t="s">
        <v>237</v>
      </c>
      <c r="F41" s="129" t="s">
        <v>54</v>
      </c>
      <c r="G41" s="128">
        <v>3.3</v>
      </c>
      <c r="H41" s="128">
        <v>3.3</v>
      </c>
      <c r="I41" s="128"/>
      <c r="J41" s="128">
        <v>3.3</v>
      </c>
      <c r="K41" s="128">
        <v>3.3</v>
      </c>
      <c r="L41" s="128"/>
    </row>
    <row r="42" spans="1:12" s="131" customFormat="1" ht="24" x14ac:dyDescent="0.2">
      <c r="A42" s="134" t="s">
        <v>352</v>
      </c>
      <c r="B42" s="133" t="s">
        <v>416</v>
      </c>
      <c r="C42" s="133" t="s">
        <v>265</v>
      </c>
      <c r="D42" s="133"/>
      <c r="E42" s="133" t="s">
        <v>45</v>
      </c>
      <c r="F42" s="133" t="s">
        <v>45</v>
      </c>
      <c r="G42" s="132">
        <v>11</v>
      </c>
      <c r="H42" s="132">
        <v>11</v>
      </c>
      <c r="I42" s="132"/>
      <c r="J42" s="132">
        <v>11</v>
      </c>
      <c r="K42" s="132">
        <v>11</v>
      </c>
      <c r="L42" s="132"/>
    </row>
    <row r="43" spans="1:12" s="131" customFormat="1" ht="14.25" x14ac:dyDescent="0.2">
      <c r="A43" s="134" t="s">
        <v>353</v>
      </c>
      <c r="B43" s="133" t="s">
        <v>416</v>
      </c>
      <c r="C43" s="133" t="s">
        <v>265</v>
      </c>
      <c r="D43" s="133" t="s">
        <v>30</v>
      </c>
      <c r="E43" s="133" t="s">
        <v>45</v>
      </c>
      <c r="F43" s="133" t="s">
        <v>45</v>
      </c>
      <c r="G43" s="132">
        <v>11</v>
      </c>
      <c r="H43" s="132">
        <v>11</v>
      </c>
      <c r="I43" s="132"/>
      <c r="J43" s="132">
        <v>11</v>
      </c>
      <c r="K43" s="132">
        <v>11</v>
      </c>
      <c r="L43" s="132"/>
    </row>
    <row r="44" spans="1:12" s="131" customFormat="1" ht="25.5" x14ac:dyDescent="0.2">
      <c r="A44" s="134" t="s">
        <v>206</v>
      </c>
      <c r="B44" s="133" t="s">
        <v>416</v>
      </c>
      <c r="C44" s="133" t="s">
        <v>265</v>
      </c>
      <c r="D44" s="133" t="s">
        <v>30</v>
      </c>
      <c r="E44" s="133" t="s">
        <v>236</v>
      </c>
      <c r="F44" s="133" t="s">
        <v>45</v>
      </c>
      <c r="G44" s="132">
        <v>11</v>
      </c>
      <c r="H44" s="132">
        <v>11</v>
      </c>
      <c r="I44" s="132"/>
      <c r="J44" s="132">
        <v>11</v>
      </c>
      <c r="K44" s="132">
        <v>11</v>
      </c>
      <c r="L44" s="132"/>
    </row>
    <row r="45" spans="1:12" s="131" customFormat="1" ht="25.5" x14ac:dyDescent="0.2">
      <c r="A45" s="134" t="s">
        <v>382</v>
      </c>
      <c r="B45" s="133" t="s">
        <v>416</v>
      </c>
      <c r="C45" s="133" t="s">
        <v>265</v>
      </c>
      <c r="D45" s="133" t="s">
        <v>30</v>
      </c>
      <c r="E45" s="133" t="s">
        <v>354</v>
      </c>
      <c r="F45" s="133" t="s">
        <v>45</v>
      </c>
      <c r="G45" s="132">
        <v>11</v>
      </c>
      <c r="H45" s="132">
        <v>11</v>
      </c>
      <c r="I45" s="132"/>
      <c r="J45" s="132">
        <v>11</v>
      </c>
      <c r="K45" s="132">
        <v>11</v>
      </c>
      <c r="L45" s="132"/>
    </row>
    <row r="46" spans="1:12" s="127" customFormat="1" ht="26.25" x14ac:dyDescent="0.25">
      <c r="A46" s="130" t="s">
        <v>321</v>
      </c>
      <c r="B46" s="129" t="s">
        <v>416</v>
      </c>
      <c r="C46" s="129" t="s">
        <v>265</v>
      </c>
      <c r="D46" s="129" t="s">
        <v>30</v>
      </c>
      <c r="E46" s="129" t="s">
        <v>354</v>
      </c>
      <c r="F46" s="129" t="s">
        <v>54</v>
      </c>
      <c r="G46" s="128">
        <v>11</v>
      </c>
      <c r="H46" s="128">
        <v>11</v>
      </c>
      <c r="I46" s="128"/>
      <c r="J46" s="128">
        <v>11</v>
      </c>
      <c r="K46" s="128">
        <v>11</v>
      </c>
      <c r="L46" s="128"/>
    </row>
    <row r="47" spans="1:12" s="131" customFormat="1" ht="14.25" x14ac:dyDescent="0.2">
      <c r="A47" s="134" t="s">
        <v>266</v>
      </c>
      <c r="B47" s="133" t="s">
        <v>416</v>
      </c>
      <c r="C47" s="133" t="s">
        <v>262</v>
      </c>
      <c r="D47" s="133"/>
      <c r="E47" s="133" t="s">
        <v>45</v>
      </c>
      <c r="F47" s="133" t="s">
        <v>45</v>
      </c>
      <c r="G47" s="132">
        <v>850</v>
      </c>
      <c r="H47" s="132">
        <v>850</v>
      </c>
      <c r="I47" s="132"/>
      <c r="J47" s="132">
        <v>850</v>
      </c>
      <c r="K47" s="132">
        <v>850</v>
      </c>
      <c r="L47" s="132"/>
    </row>
    <row r="48" spans="1:12" s="131" customFormat="1" ht="14.25" x14ac:dyDescent="0.2">
      <c r="A48" s="134" t="s">
        <v>322</v>
      </c>
      <c r="B48" s="133" t="s">
        <v>416</v>
      </c>
      <c r="C48" s="133" t="s">
        <v>262</v>
      </c>
      <c r="D48" s="133" t="s">
        <v>267</v>
      </c>
      <c r="E48" s="133" t="s">
        <v>45</v>
      </c>
      <c r="F48" s="133" t="s">
        <v>45</v>
      </c>
      <c r="G48" s="132">
        <v>850</v>
      </c>
      <c r="H48" s="132">
        <v>850</v>
      </c>
      <c r="I48" s="132"/>
      <c r="J48" s="132">
        <v>850</v>
      </c>
      <c r="K48" s="132">
        <v>850</v>
      </c>
      <c r="L48" s="132"/>
    </row>
    <row r="49" spans="1:12" s="131" customFormat="1" ht="25.5" x14ac:dyDescent="0.2">
      <c r="A49" s="134" t="s">
        <v>206</v>
      </c>
      <c r="B49" s="133" t="s">
        <v>416</v>
      </c>
      <c r="C49" s="133" t="s">
        <v>262</v>
      </c>
      <c r="D49" s="133" t="s">
        <v>267</v>
      </c>
      <c r="E49" s="133" t="s">
        <v>236</v>
      </c>
      <c r="F49" s="133" t="s">
        <v>45</v>
      </c>
      <c r="G49" s="132">
        <v>850</v>
      </c>
      <c r="H49" s="132">
        <v>850</v>
      </c>
      <c r="I49" s="132"/>
      <c r="J49" s="132">
        <v>850</v>
      </c>
      <c r="K49" s="132">
        <v>850</v>
      </c>
      <c r="L49" s="132"/>
    </row>
    <row r="50" spans="1:12" s="131" customFormat="1" ht="36" x14ac:dyDescent="0.2">
      <c r="A50" s="134" t="s">
        <v>209</v>
      </c>
      <c r="B50" s="133" t="s">
        <v>416</v>
      </c>
      <c r="C50" s="133" t="s">
        <v>262</v>
      </c>
      <c r="D50" s="133" t="s">
        <v>267</v>
      </c>
      <c r="E50" s="133" t="s">
        <v>244</v>
      </c>
      <c r="F50" s="133" t="s">
        <v>45</v>
      </c>
      <c r="G50" s="132">
        <v>770</v>
      </c>
      <c r="H50" s="132">
        <v>770</v>
      </c>
      <c r="I50" s="132"/>
      <c r="J50" s="132">
        <v>770</v>
      </c>
      <c r="K50" s="132">
        <v>770</v>
      </c>
      <c r="L50" s="132"/>
    </row>
    <row r="51" spans="1:12" s="127" customFormat="1" ht="26.25" x14ac:dyDescent="0.25">
      <c r="A51" s="130" t="s">
        <v>321</v>
      </c>
      <c r="B51" s="129" t="s">
        <v>416</v>
      </c>
      <c r="C51" s="129" t="s">
        <v>262</v>
      </c>
      <c r="D51" s="129" t="s">
        <v>267</v>
      </c>
      <c r="E51" s="129" t="s">
        <v>244</v>
      </c>
      <c r="F51" s="129" t="s">
        <v>54</v>
      </c>
      <c r="G51" s="128">
        <v>770</v>
      </c>
      <c r="H51" s="128">
        <v>770</v>
      </c>
      <c r="I51" s="128"/>
      <c r="J51" s="128">
        <v>770</v>
      </c>
      <c r="K51" s="128">
        <v>770</v>
      </c>
      <c r="L51" s="128"/>
    </row>
    <row r="52" spans="1:12" s="131" customFormat="1" ht="25.5" x14ac:dyDescent="0.2">
      <c r="A52" s="134" t="s">
        <v>245</v>
      </c>
      <c r="B52" s="133" t="s">
        <v>416</v>
      </c>
      <c r="C52" s="133" t="s">
        <v>262</v>
      </c>
      <c r="D52" s="133" t="s">
        <v>267</v>
      </c>
      <c r="E52" s="133" t="s">
        <v>246</v>
      </c>
      <c r="F52" s="133" t="s">
        <v>45</v>
      </c>
      <c r="G52" s="132">
        <v>80</v>
      </c>
      <c r="H52" s="132">
        <v>80</v>
      </c>
      <c r="I52" s="132"/>
      <c r="J52" s="132">
        <v>80</v>
      </c>
      <c r="K52" s="132">
        <v>80</v>
      </c>
      <c r="L52" s="132"/>
    </row>
    <row r="53" spans="1:12" s="127" customFormat="1" ht="26.25" x14ac:dyDescent="0.25">
      <c r="A53" s="130" t="s">
        <v>321</v>
      </c>
      <c r="B53" s="129" t="s">
        <v>416</v>
      </c>
      <c r="C53" s="129" t="s">
        <v>262</v>
      </c>
      <c r="D53" s="129" t="s">
        <v>267</v>
      </c>
      <c r="E53" s="129" t="s">
        <v>246</v>
      </c>
      <c r="F53" s="129" t="s">
        <v>54</v>
      </c>
      <c r="G53" s="128">
        <v>80</v>
      </c>
      <c r="H53" s="128">
        <v>80</v>
      </c>
      <c r="I53" s="128"/>
      <c r="J53" s="128">
        <v>80</v>
      </c>
      <c r="K53" s="128">
        <v>80</v>
      </c>
      <c r="L53" s="128"/>
    </row>
    <row r="54" spans="1:12" s="131" customFormat="1" ht="14.25" x14ac:dyDescent="0.2">
      <c r="A54" s="134" t="s">
        <v>0</v>
      </c>
      <c r="B54" s="133" t="s">
        <v>416</v>
      </c>
      <c r="C54" s="133" t="s">
        <v>1</v>
      </c>
      <c r="D54" s="133"/>
      <c r="E54" s="133" t="s">
        <v>45</v>
      </c>
      <c r="F54" s="133" t="s">
        <v>45</v>
      </c>
      <c r="G54" s="132">
        <v>35</v>
      </c>
      <c r="H54" s="132">
        <v>35</v>
      </c>
      <c r="I54" s="132"/>
      <c r="J54" s="132">
        <v>35</v>
      </c>
      <c r="K54" s="132">
        <v>35</v>
      </c>
      <c r="L54" s="132"/>
    </row>
    <row r="55" spans="1:12" s="131" customFormat="1" ht="14.25" x14ac:dyDescent="0.2">
      <c r="A55" s="134" t="s">
        <v>355</v>
      </c>
      <c r="B55" s="133" t="s">
        <v>416</v>
      </c>
      <c r="C55" s="133" t="s">
        <v>1</v>
      </c>
      <c r="D55" s="133" t="s">
        <v>265</v>
      </c>
      <c r="E55" s="133" t="s">
        <v>45</v>
      </c>
      <c r="F55" s="133" t="s">
        <v>45</v>
      </c>
      <c r="G55" s="132">
        <v>35</v>
      </c>
      <c r="H55" s="132">
        <v>35</v>
      </c>
      <c r="I55" s="132"/>
      <c r="J55" s="132">
        <v>35</v>
      </c>
      <c r="K55" s="132">
        <v>35</v>
      </c>
      <c r="L55" s="132"/>
    </row>
    <row r="56" spans="1:12" s="131" customFormat="1" ht="25.5" x14ac:dyDescent="0.2">
      <c r="A56" s="134" t="s">
        <v>206</v>
      </c>
      <c r="B56" s="133" t="s">
        <v>416</v>
      </c>
      <c r="C56" s="133" t="s">
        <v>1</v>
      </c>
      <c r="D56" s="133" t="s">
        <v>265</v>
      </c>
      <c r="E56" s="133" t="s">
        <v>236</v>
      </c>
      <c r="F56" s="133" t="s">
        <v>45</v>
      </c>
      <c r="G56" s="132">
        <v>35</v>
      </c>
      <c r="H56" s="132">
        <v>35</v>
      </c>
      <c r="I56" s="132"/>
      <c r="J56" s="132">
        <v>35</v>
      </c>
      <c r="K56" s="132">
        <v>35</v>
      </c>
      <c r="L56" s="132"/>
    </row>
    <row r="57" spans="1:12" s="131" customFormat="1" ht="25.5" x14ac:dyDescent="0.2">
      <c r="A57" s="134" t="s">
        <v>356</v>
      </c>
      <c r="B57" s="133" t="s">
        <v>416</v>
      </c>
      <c r="C57" s="133" t="s">
        <v>1</v>
      </c>
      <c r="D57" s="133" t="s">
        <v>265</v>
      </c>
      <c r="E57" s="133" t="s">
        <v>357</v>
      </c>
      <c r="F57" s="133" t="s">
        <v>45</v>
      </c>
      <c r="G57" s="132">
        <v>5</v>
      </c>
      <c r="H57" s="132">
        <v>5</v>
      </c>
      <c r="I57" s="132"/>
      <c r="J57" s="132">
        <v>5</v>
      </c>
      <c r="K57" s="132">
        <v>5</v>
      </c>
      <c r="L57" s="132"/>
    </row>
    <row r="58" spans="1:12" s="127" customFormat="1" ht="26.25" x14ac:dyDescent="0.25">
      <c r="A58" s="130" t="s">
        <v>321</v>
      </c>
      <c r="B58" s="129" t="s">
        <v>416</v>
      </c>
      <c r="C58" s="129" t="s">
        <v>1</v>
      </c>
      <c r="D58" s="129" t="s">
        <v>265</v>
      </c>
      <c r="E58" s="129" t="s">
        <v>357</v>
      </c>
      <c r="F58" s="129" t="s">
        <v>54</v>
      </c>
      <c r="G58" s="128">
        <v>5</v>
      </c>
      <c r="H58" s="128">
        <v>5</v>
      </c>
      <c r="I58" s="128"/>
      <c r="J58" s="128">
        <v>5</v>
      </c>
      <c r="K58" s="128">
        <v>5</v>
      </c>
      <c r="L58" s="128"/>
    </row>
    <row r="59" spans="1:12" s="131" customFormat="1" ht="25.5" x14ac:dyDescent="0.2">
      <c r="A59" s="134" t="s">
        <v>358</v>
      </c>
      <c r="B59" s="133" t="s">
        <v>416</v>
      </c>
      <c r="C59" s="133" t="s">
        <v>1</v>
      </c>
      <c r="D59" s="133" t="s">
        <v>265</v>
      </c>
      <c r="E59" s="133" t="s">
        <v>359</v>
      </c>
      <c r="F59" s="133" t="s">
        <v>45</v>
      </c>
      <c r="G59" s="132">
        <v>30</v>
      </c>
      <c r="H59" s="132">
        <v>30</v>
      </c>
      <c r="I59" s="132"/>
      <c r="J59" s="132">
        <v>30</v>
      </c>
      <c r="K59" s="132">
        <v>30</v>
      </c>
      <c r="L59" s="132"/>
    </row>
    <row r="60" spans="1:12" s="127" customFormat="1" ht="26.25" x14ac:dyDescent="0.25">
      <c r="A60" s="130" t="s">
        <v>321</v>
      </c>
      <c r="B60" s="129" t="s">
        <v>416</v>
      </c>
      <c r="C60" s="129" t="s">
        <v>1</v>
      </c>
      <c r="D60" s="129" t="s">
        <v>265</v>
      </c>
      <c r="E60" s="129" t="s">
        <v>359</v>
      </c>
      <c r="F60" s="129" t="s">
        <v>54</v>
      </c>
      <c r="G60" s="128">
        <v>30</v>
      </c>
      <c r="H60" s="128">
        <v>30</v>
      </c>
      <c r="I60" s="128"/>
      <c r="J60" s="128">
        <v>30</v>
      </c>
      <c r="K60" s="128">
        <v>30</v>
      </c>
      <c r="L60" s="128"/>
    </row>
    <row r="61" spans="1:12" s="131" customFormat="1" ht="14.25" x14ac:dyDescent="0.2">
      <c r="A61" s="134" t="s">
        <v>381</v>
      </c>
      <c r="B61" s="133" t="s">
        <v>416</v>
      </c>
      <c r="C61" s="133" t="s">
        <v>378</v>
      </c>
      <c r="D61" s="133"/>
      <c r="E61" s="133" t="s">
        <v>45</v>
      </c>
      <c r="F61" s="133" t="s">
        <v>45</v>
      </c>
      <c r="G61" s="132">
        <v>5</v>
      </c>
      <c r="H61" s="132">
        <v>5</v>
      </c>
      <c r="I61" s="132"/>
      <c r="J61" s="132">
        <v>5</v>
      </c>
      <c r="K61" s="132">
        <v>5</v>
      </c>
      <c r="L61" s="132"/>
    </row>
    <row r="62" spans="1:12" s="131" customFormat="1" ht="14.25" x14ac:dyDescent="0.2">
      <c r="A62" s="134" t="s">
        <v>380</v>
      </c>
      <c r="B62" s="133" t="s">
        <v>416</v>
      </c>
      <c r="C62" s="133" t="s">
        <v>378</v>
      </c>
      <c r="D62" s="133" t="s">
        <v>262</v>
      </c>
      <c r="E62" s="133" t="s">
        <v>45</v>
      </c>
      <c r="F62" s="133" t="s">
        <v>45</v>
      </c>
      <c r="G62" s="132">
        <v>5</v>
      </c>
      <c r="H62" s="132">
        <v>5</v>
      </c>
      <c r="I62" s="132"/>
      <c r="J62" s="132">
        <v>5</v>
      </c>
      <c r="K62" s="132">
        <v>5</v>
      </c>
      <c r="L62" s="132"/>
    </row>
    <row r="63" spans="1:12" s="131" customFormat="1" ht="25.5" x14ac:dyDescent="0.2">
      <c r="A63" s="134" t="s">
        <v>206</v>
      </c>
      <c r="B63" s="133" t="s">
        <v>416</v>
      </c>
      <c r="C63" s="133" t="s">
        <v>378</v>
      </c>
      <c r="D63" s="133" t="s">
        <v>262</v>
      </c>
      <c r="E63" s="133" t="s">
        <v>236</v>
      </c>
      <c r="F63" s="133" t="s">
        <v>45</v>
      </c>
      <c r="G63" s="132">
        <v>5</v>
      </c>
      <c r="H63" s="132">
        <v>5</v>
      </c>
      <c r="I63" s="132"/>
      <c r="J63" s="132">
        <v>5</v>
      </c>
      <c r="K63" s="132">
        <v>5</v>
      </c>
      <c r="L63" s="132"/>
    </row>
    <row r="64" spans="1:12" s="131" customFormat="1" ht="25.5" x14ac:dyDescent="0.2">
      <c r="A64" s="134" t="s">
        <v>379</v>
      </c>
      <c r="B64" s="133" t="s">
        <v>416</v>
      </c>
      <c r="C64" s="133" t="s">
        <v>378</v>
      </c>
      <c r="D64" s="133" t="s">
        <v>262</v>
      </c>
      <c r="E64" s="133" t="s">
        <v>377</v>
      </c>
      <c r="F64" s="133" t="s">
        <v>45</v>
      </c>
      <c r="G64" s="132">
        <v>5</v>
      </c>
      <c r="H64" s="132">
        <v>5</v>
      </c>
      <c r="I64" s="132"/>
      <c r="J64" s="132">
        <v>5</v>
      </c>
      <c r="K64" s="132">
        <v>5</v>
      </c>
      <c r="L64" s="132"/>
    </row>
    <row r="65" spans="1:12" s="127" customFormat="1" ht="26.25" x14ac:dyDescent="0.25">
      <c r="A65" s="130" t="s">
        <v>321</v>
      </c>
      <c r="B65" s="129" t="s">
        <v>416</v>
      </c>
      <c r="C65" s="129" t="s">
        <v>378</v>
      </c>
      <c r="D65" s="129" t="s">
        <v>262</v>
      </c>
      <c r="E65" s="129" t="s">
        <v>377</v>
      </c>
      <c r="F65" s="129" t="s">
        <v>54</v>
      </c>
      <c r="G65" s="128">
        <v>5</v>
      </c>
      <c r="H65" s="128">
        <v>5</v>
      </c>
      <c r="I65" s="128"/>
      <c r="J65" s="128">
        <v>5</v>
      </c>
      <c r="K65" s="128">
        <v>5</v>
      </c>
      <c r="L65" s="128"/>
    </row>
    <row r="66" spans="1:12" x14ac:dyDescent="0.25">
      <c r="A66" s="240" t="s">
        <v>46</v>
      </c>
      <c r="B66" s="241"/>
      <c r="C66" s="241"/>
      <c r="D66" s="241"/>
      <c r="E66" s="241"/>
      <c r="F66" s="242"/>
      <c r="G66" s="126">
        <f>G12</f>
        <v>2220</v>
      </c>
      <c r="H66" s="125"/>
      <c r="I66" s="125"/>
      <c r="J66" s="126">
        <f>J12</f>
        <v>2270.6</v>
      </c>
      <c r="K66" s="125"/>
      <c r="L66" s="125"/>
    </row>
    <row r="67" spans="1:12" ht="17.25" customHeight="1" x14ac:dyDescent="0.25">
      <c r="A67" s="243" t="s">
        <v>360</v>
      </c>
      <c r="B67" s="244"/>
      <c r="C67" s="244"/>
      <c r="D67" s="244"/>
      <c r="E67" s="244"/>
      <c r="F67" s="245"/>
      <c r="G67" s="126">
        <f>I12</f>
        <v>0</v>
      </c>
      <c r="H67" s="125"/>
      <c r="I67" s="125"/>
      <c r="J67" s="126">
        <f>L12</f>
        <v>0</v>
      </c>
      <c r="K67" s="125"/>
      <c r="L67" s="125"/>
    </row>
    <row r="68" spans="1:12" x14ac:dyDescent="0.25">
      <c r="A68" s="240" t="s">
        <v>47</v>
      </c>
      <c r="B68" s="241"/>
      <c r="C68" s="241"/>
      <c r="D68" s="241"/>
      <c r="E68" s="241"/>
      <c r="F68" s="242"/>
      <c r="G68" s="126">
        <f>H12</f>
        <v>2220</v>
      </c>
      <c r="H68" s="125"/>
      <c r="I68" s="125"/>
      <c r="J68" s="126">
        <f>K12</f>
        <v>2270.6</v>
      </c>
      <c r="K68" s="125"/>
      <c r="L68" s="125"/>
    </row>
  </sheetData>
  <mergeCells count="11">
    <mergeCell ref="A66:F66"/>
    <mergeCell ref="A67:F67"/>
    <mergeCell ref="A68:F68"/>
    <mergeCell ref="A6:J6"/>
    <mergeCell ref="A8:A9"/>
    <mergeCell ref="B8:B9"/>
    <mergeCell ref="C8:C9"/>
    <mergeCell ref="D8:D9"/>
    <mergeCell ref="E8:E9"/>
    <mergeCell ref="F8:F9"/>
    <mergeCell ref="G8:J8"/>
  </mergeCells>
  <pageMargins left="0.70866141732283472" right="0.70866141732283472" top="0.74803149606299213" bottom="0.74803149606299213" header="0.31496062992125984" footer="0.31496062992125984"/>
  <pageSetup paperSize="9" scale="92"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topLeftCell="A2" workbookViewId="0">
      <selection activeCell="D5" sqref="D5"/>
    </sheetView>
  </sheetViews>
  <sheetFormatPr defaultRowHeight="15" x14ac:dyDescent="0.25"/>
  <cols>
    <col min="1" max="1" width="57.140625" style="159" customWidth="1"/>
    <col min="2" max="2" width="9.140625" style="159"/>
    <col min="3" max="3" width="5.85546875" style="159" customWidth="1"/>
    <col min="4" max="4" width="8.85546875" style="156" customWidth="1"/>
    <col min="5" max="6" width="9.85546875" style="157" hidden="1" customWidth="1"/>
    <col min="7" max="8" width="8.85546875" style="157" hidden="1" customWidth="1"/>
    <col min="9" max="16384" width="9.140625" style="156"/>
  </cols>
  <sheetData>
    <row r="1" spans="1:8" s="131" customFormat="1" ht="12.75" hidden="1" customHeight="1" x14ac:dyDescent="0.2">
      <c r="A1" s="163"/>
      <c r="B1" s="162"/>
      <c r="C1" s="162"/>
      <c r="D1" s="161"/>
      <c r="E1" s="161"/>
      <c r="F1" s="161"/>
      <c r="G1" s="161"/>
      <c r="H1" s="161"/>
    </row>
    <row r="2" spans="1:8" ht="12.75" customHeight="1" x14ac:dyDescent="0.25">
      <c r="A2" s="177"/>
      <c r="B2" s="180"/>
      <c r="C2" s="180"/>
      <c r="D2" s="154" t="s">
        <v>3</v>
      </c>
    </row>
    <row r="3" spans="1:8" ht="12.75" customHeight="1" x14ac:dyDescent="0.25">
      <c r="A3" s="179"/>
      <c r="B3" s="179"/>
      <c r="C3" s="179"/>
      <c r="D3" s="151" t="s">
        <v>42</v>
      </c>
    </row>
    <row r="4" spans="1:8" ht="12.75" customHeight="1" x14ac:dyDescent="0.25">
      <c r="A4" s="179"/>
      <c r="B4" s="179"/>
      <c r="C4" s="179"/>
      <c r="D4" s="151" t="str">
        <f>"муниципального образования """&amp;RIGHT(D10,LEN(D10)-FIND("*",D10,1))&amp;""""</f>
        <v>муниципального образования "Мысовское"</v>
      </c>
    </row>
    <row r="5" spans="1:8" ht="12.75" customHeight="1" x14ac:dyDescent="0.25">
      <c r="A5" s="177"/>
      <c r="B5" s="176"/>
      <c r="C5" s="176"/>
      <c r="D5" s="150" t="s">
        <v>465</v>
      </c>
      <c r="E5" s="178"/>
      <c r="F5" s="178"/>
      <c r="G5" s="178"/>
      <c r="H5" s="178"/>
    </row>
    <row r="6" spans="1:8" ht="75" customHeight="1" x14ac:dyDescent="0.25">
      <c r="A6" s="250" t="str">
        <f>"Предельные ассигнования из бюджета муниципального образования """&amp;MID(D10,FIND("*",D10,1)+1,LEN(D10)-FIND("*",D10,1))&amp;""" "&amp;MID(D10,FIND("%",D10,1)+5,FIND("*",D10,1)-FIND("%",D10,1)-5)&amp;"  на "&amp;MID(D10,FIND("Проект",D10,1)+7,4)&amp;" год по целевым статьям (государственным программам и непрограммным направлениям деятельности), группам (группам и подгруппам) видов расходов классификации расходов бюджетов Российской Федерации"</f>
        <v>Предельные ассигнования из бюджета муниципального образования "Мысовское"  Кезского района  на 2021 год по целевым статьям (государственным программам и непрограммным направлениям деятельности), группам (группам и подгруппам) видов расходов классификации расходов бюджетов Российской Федерации</v>
      </c>
      <c r="B6" s="250"/>
      <c r="C6" s="250"/>
      <c r="D6" s="250"/>
      <c r="E6" s="250"/>
      <c r="F6" s="250"/>
    </row>
    <row r="7" spans="1:8" ht="12.75" customHeight="1" x14ac:dyDescent="0.25">
      <c r="A7" s="177"/>
      <c r="B7" s="176"/>
      <c r="C7" s="176"/>
      <c r="D7" s="175" t="s">
        <v>57</v>
      </c>
      <c r="E7" s="175"/>
      <c r="F7" s="175"/>
      <c r="G7" s="175"/>
      <c r="H7" s="175"/>
    </row>
    <row r="8" spans="1:8" s="171" customFormat="1" ht="56.25" customHeight="1" x14ac:dyDescent="0.2">
      <c r="A8" s="174" t="s">
        <v>58</v>
      </c>
      <c r="B8" s="173" t="s">
        <v>49</v>
      </c>
      <c r="C8" s="173" t="s">
        <v>50</v>
      </c>
      <c r="D8" s="172" t="str">
        <f>"Сумма на "&amp;MID(D10,FIND("Проект",D10,1)+7,4)&amp;" год"</f>
        <v>Сумма на 2021 год</v>
      </c>
      <c r="E8" s="143" t="str">
        <f>MID(E10,FIND("Проект",E10,1)+7,4)&amp;" ББ="&amp;LEFT(RIGHT(E9,12),2)</f>
        <v>2021 ББ=20</v>
      </c>
      <c r="F8" s="143" t="str">
        <f>MID(F10,FIND("Проект",F10,1)+7,4)&amp;" ББ="&amp;LEFT(RIGHT(F9,12),2)</f>
        <v>2021 ББ=22</v>
      </c>
      <c r="G8" s="143"/>
      <c r="H8" s="143"/>
    </row>
    <row r="9" spans="1:8" s="139" customFormat="1" ht="87.75" hidden="1" customHeight="1" x14ac:dyDescent="0.2">
      <c r="A9" s="142" t="s">
        <v>44</v>
      </c>
      <c r="B9" s="142" t="s">
        <v>210</v>
      </c>
      <c r="C9" s="142" t="s">
        <v>51</v>
      </c>
      <c r="D9" s="170" t="s">
        <v>434</v>
      </c>
      <c r="E9" s="169" t="s">
        <v>433</v>
      </c>
      <c r="F9" s="169" t="s">
        <v>432</v>
      </c>
      <c r="G9" s="169"/>
      <c r="H9" s="169"/>
    </row>
    <row r="10" spans="1:8" s="131" customFormat="1" ht="64.5" hidden="1" customHeight="1" x14ac:dyDescent="0.2">
      <c r="A10" s="138" t="s">
        <v>43</v>
      </c>
      <c r="B10" s="138" t="s">
        <v>49</v>
      </c>
      <c r="C10" s="138" t="s">
        <v>52</v>
      </c>
      <c r="D10" s="168" t="s">
        <v>420</v>
      </c>
      <c r="E10" s="167" t="s">
        <v>420</v>
      </c>
      <c r="F10" s="167" t="s">
        <v>420</v>
      </c>
      <c r="G10" s="167"/>
      <c r="H10" s="167"/>
    </row>
    <row r="11" spans="1:8" s="131" customFormat="1" ht="14.25" hidden="1" x14ac:dyDescent="0.2">
      <c r="A11" s="166" t="s">
        <v>235</v>
      </c>
      <c r="B11" s="165" t="s">
        <v>45</v>
      </c>
      <c r="C11" s="165" t="s">
        <v>45</v>
      </c>
      <c r="D11" s="164">
        <v>2240.6</v>
      </c>
      <c r="E11" s="164">
        <v>2240.6</v>
      </c>
      <c r="F11" s="164"/>
      <c r="G11" s="164"/>
      <c r="H11" s="164"/>
    </row>
    <row r="12" spans="1:8" s="131" customFormat="1" ht="14.25" x14ac:dyDescent="0.2">
      <c r="A12" s="166" t="s">
        <v>206</v>
      </c>
      <c r="B12" s="165" t="s">
        <v>236</v>
      </c>
      <c r="C12" s="165" t="s">
        <v>45</v>
      </c>
      <c r="D12" s="164">
        <v>2240.6</v>
      </c>
      <c r="E12" s="164">
        <v>2240.6</v>
      </c>
      <c r="F12" s="164"/>
      <c r="G12" s="164"/>
      <c r="H12" s="164"/>
    </row>
    <row r="13" spans="1:8" s="131" customFormat="1" ht="21.75" x14ac:dyDescent="0.2">
      <c r="A13" s="166" t="s">
        <v>56</v>
      </c>
      <c r="B13" s="165" t="s">
        <v>237</v>
      </c>
      <c r="C13" s="165" t="s">
        <v>45</v>
      </c>
      <c r="D13" s="164">
        <v>102.3</v>
      </c>
      <c r="E13" s="164">
        <v>102.3</v>
      </c>
      <c r="F13" s="164"/>
      <c r="G13" s="164"/>
      <c r="H13" s="164"/>
    </row>
    <row r="14" spans="1:8" s="131" customFormat="1" ht="14.25" x14ac:dyDescent="0.2">
      <c r="A14" s="163" t="s">
        <v>238</v>
      </c>
      <c r="B14" s="162" t="s">
        <v>237</v>
      </c>
      <c r="C14" s="162" t="s">
        <v>53</v>
      </c>
      <c r="D14" s="161">
        <v>76</v>
      </c>
      <c r="E14" s="161">
        <v>76</v>
      </c>
      <c r="F14" s="161"/>
      <c r="G14" s="161"/>
      <c r="H14" s="161"/>
    </row>
    <row r="15" spans="1:8" s="131" customFormat="1" ht="33.75" x14ac:dyDescent="0.2">
      <c r="A15" s="163" t="s">
        <v>239</v>
      </c>
      <c r="B15" s="162" t="s">
        <v>237</v>
      </c>
      <c r="C15" s="162" t="s">
        <v>240</v>
      </c>
      <c r="D15" s="161">
        <v>23</v>
      </c>
      <c r="E15" s="161">
        <v>23</v>
      </c>
      <c r="F15" s="161"/>
      <c r="G15" s="161"/>
      <c r="H15" s="161"/>
    </row>
    <row r="16" spans="1:8" s="131" customFormat="1" ht="14.25" x14ac:dyDescent="0.2">
      <c r="A16" s="163" t="s">
        <v>321</v>
      </c>
      <c r="B16" s="162" t="s">
        <v>237</v>
      </c>
      <c r="C16" s="162" t="s">
        <v>54</v>
      </c>
      <c r="D16" s="161">
        <v>3.3</v>
      </c>
      <c r="E16" s="161">
        <v>3.3</v>
      </c>
      <c r="F16" s="161"/>
      <c r="G16" s="161"/>
      <c r="H16" s="161"/>
    </row>
    <row r="17" spans="1:8" s="131" customFormat="1" ht="14.25" x14ac:dyDescent="0.2">
      <c r="A17" s="166" t="s">
        <v>241</v>
      </c>
      <c r="B17" s="165" t="s">
        <v>242</v>
      </c>
      <c r="C17" s="165" t="s">
        <v>45</v>
      </c>
      <c r="D17" s="164">
        <v>526.29999999999995</v>
      </c>
      <c r="E17" s="164">
        <v>526.29999999999995</v>
      </c>
      <c r="F17" s="164"/>
      <c r="G17" s="164"/>
      <c r="H17" s="164"/>
    </row>
    <row r="18" spans="1:8" s="131" customFormat="1" ht="14.25" x14ac:dyDescent="0.2">
      <c r="A18" s="163" t="s">
        <v>238</v>
      </c>
      <c r="B18" s="162" t="s">
        <v>242</v>
      </c>
      <c r="C18" s="162" t="s">
        <v>53</v>
      </c>
      <c r="D18" s="161">
        <v>404.2</v>
      </c>
      <c r="E18" s="161">
        <v>404.2</v>
      </c>
      <c r="F18" s="161"/>
      <c r="G18" s="161"/>
      <c r="H18" s="161"/>
    </row>
    <row r="19" spans="1:8" s="131" customFormat="1" ht="33.75" x14ac:dyDescent="0.2">
      <c r="A19" s="163" t="s">
        <v>239</v>
      </c>
      <c r="B19" s="162" t="s">
        <v>242</v>
      </c>
      <c r="C19" s="162" t="s">
        <v>240</v>
      </c>
      <c r="D19" s="161">
        <v>122.1</v>
      </c>
      <c r="E19" s="161">
        <v>122.1</v>
      </c>
      <c r="F19" s="161"/>
      <c r="G19" s="161"/>
      <c r="H19" s="161"/>
    </row>
    <row r="20" spans="1:8" s="131" customFormat="1" ht="14.25" x14ac:dyDescent="0.2">
      <c r="A20" s="166" t="s">
        <v>207</v>
      </c>
      <c r="B20" s="165" t="s">
        <v>243</v>
      </c>
      <c r="C20" s="165" t="s">
        <v>45</v>
      </c>
      <c r="D20" s="164">
        <v>666</v>
      </c>
      <c r="E20" s="164">
        <v>666</v>
      </c>
      <c r="F20" s="164"/>
      <c r="G20" s="164"/>
      <c r="H20" s="164"/>
    </row>
    <row r="21" spans="1:8" s="131" customFormat="1" ht="14.25" x14ac:dyDescent="0.2">
      <c r="A21" s="163" t="s">
        <v>238</v>
      </c>
      <c r="B21" s="162" t="s">
        <v>243</v>
      </c>
      <c r="C21" s="162" t="s">
        <v>53</v>
      </c>
      <c r="D21" s="161">
        <v>461.3</v>
      </c>
      <c r="E21" s="161">
        <v>461.3</v>
      </c>
      <c r="F21" s="161"/>
      <c r="G21" s="161"/>
      <c r="H21" s="161"/>
    </row>
    <row r="22" spans="1:8" s="131" customFormat="1" ht="33.75" x14ac:dyDescent="0.2">
      <c r="A22" s="163" t="s">
        <v>239</v>
      </c>
      <c r="B22" s="162" t="s">
        <v>243</v>
      </c>
      <c r="C22" s="162" t="s">
        <v>240</v>
      </c>
      <c r="D22" s="161">
        <v>139.4</v>
      </c>
      <c r="E22" s="161">
        <v>139.4</v>
      </c>
      <c r="F22" s="161"/>
      <c r="G22" s="161"/>
      <c r="H22" s="161"/>
    </row>
    <row r="23" spans="1:8" s="131" customFormat="1" ht="14.25" x14ac:dyDescent="0.2">
      <c r="A23" s="163" t="s">
        <v>321</v>
      </c>
      <c r="B23" s="162" t="s">
        <v>243</v>
      </c>
      <c r="C23" s="162" t="s">
        <v>54</v>
      </c>
      <c r="D23" s="161">
        <v>58.6</v>
      </c>
      <c r="E23" s="161">
        <v>58.6</v>
      </c>
      <c r="F23" s="161"/>
      <c r="G23" s="161"/>
      <c r="H23" s="161"/>
    </row>
    <row r="24" spans="1:8" s="131" customFormat="1" ht="14.25" x14ac:dyDescent="0.2">
      <c r="A24" s="163" t="s">
        <v>418</v>
      </c>
      <c r="B24" s="162" t="s">
        <v>243</v>
      </c>
      <c r="C24" s="162" t="s">
        <v>417</v>
      </c>
      <c r="D24" s="161">
        <v>4.7</v>
      </c>
      <c r="E24" s="161">
        <v>4.7</v>
      </c>
      <c r="F24" s="161"/>
      <c r="G24" s="161"/>
      <c r="H24" s="161"/>
    </row>
    <row r="25" spans="1:8" s="131" customFormat="1" ht="14.25" x14ac:dyDescent="0.2">
      <c r="A25" s="163" t="s">
        <v>208</v>
      </c>
      <c r="B25" s="162" t="s">
        <v>243</v>
      </c>
      <c r="C25" s="162" t="s">
        <v>55</v>
      </c>
      <c r="D25" s="161">
        <v>1.5</v>
      </c>
      <c r="E25" s="161">
        <v>1.5</v>
      </c>
      <c r="F25" s="161"/>
      <c r="G25" s="161"/>
      <c r="H25" s="161"/>
    </row>
    <row r="26" spans="1:8" s="131" customFormat="1" ht="14.25" x14ac:dyDescent="0.2">
      <c r="A26" s="163" t="s">
        <v>308</v>
      </c>
      <c r="B26" s="162" t="s">
        <v>243</v>
      </c>
      <c r="C26" s="162" t="s">
        <v>309</v>
      </c>
      <c r="D26" s="161">
        <v>0.5</v>
      </c>
      <c r="E26" s="161">
        <v>0.5</v>
      </c>
      <c r="F26" s="161"/>
      <c r="G26" s="161"/>
      <c r="H26" s="161"/>
    </row>
    <row r="27" spans="1:8" s="131" customFormat="1" ht="14.25" x14ac:dyDescent="0.2">
      <c r="A27" s="166" t="s">
        <v>387</v>
      </c>
      <c r="B27" s="165" t="s">
        <v>386</v>
      </c>
      <c r="C27" s="165" t="s">
        <v>45</v>
      </c>
      <c r="D27" s="164">
        <v>2</v>
      </c>
      <c r="E27" s="164">
        <v>2</v>
      </c>
      <c r="F27" s="164"/>
      <c r="G27" s="164"/>
      <c r="H27" s="164"/>
    </row>
    <row r="28" spans="1:8" s="131" customFormat="1" ht="14.25" x14ac:dyDescent="0.2">
      <c r="A28" s="163" t="s">
        <v>321</v>
      </c>
      <c r="B28" s="162" t="s">
        <v>386</v>
      </c>
      <c r="C28" s="162" t="s">
        <v>54</v>
      </c>
      <c r="D28" s="161">
        <v>2</v>
      </c>
      <c r="E28" s="161">
        <v>2</v>
      </c>
      <c r="F28" s="161"/>
      <c r="G28" s="161"/>
      <c r="H28" s="161"/>
    </row>
    <row r="29" spans="1:8" s="131" customFormat="1" ht="21.75" x14ac:dyDescent="0.2">
      <c r="A29" s="166" t="s">
        <v>382</v>
      </c>
      <c r="B29" s="165" t="s">
        <v>354</v>
      </c>
      <c r="C29" s="165" t="s">
        <v>45</v>
      </c>
      <c r="D29" s="164">
        <v>46</v>
      </c>
      <c r="E29" s="164">
        <v>46</v>
      </c>
      <c r="F29" s="164"/>
      <c r="G29" s="164"/>
      <c r="H29" s="164"/>
    </row>
    <row r="30" spans="1:8" s="131" customFormat="1" ht="14.25" x14ac:dyDescent="0.2">
      <c r="A30" s="163" t="s">
        <v>321</v>
      </c>
      <c r="B30" s="162" t="s">
        <v>354</v>
      </c>
      <c r="C30" s="162" t="s">
        <v>54</v>
      </c>
      <c r="D30" s="161">
        <v>46</v>
      </c>
      <c r="E30" s="161">
        <v>46</v>
      </c>
      <c r="F30" s="161"/>
      <c r="G30" s="161"/>
      <c r="H30" s="161"/>
    </row>
    <row r="31" spans="1:8" s="131" customFormat="1" ht="14.25" x14ac:dyDescent="0.2">
      <c r="A31" s="166" t="s">
        <v>356</v>
      </c>
      <c r="B31" s="165" t="s">
        <v>357</v>
      </c>
      <c r="C31" s="165" t="s">
        <v>45</v>
      </c>
      <c r="D31" s="164">
        <v>5</v>
      </c>
      <c r="E31" s="164">
        <v>5</v>
      </c>
      <c r="F31" s="164"/>
      <c r="G31" s="164"/>
      <c r="H31" s="164"/>
    </row>
    <row r="32" spans="1:8" s="131" customFormat="1" ht="14.25" x14ac:dyDescent="0.2">
      <c r="A32" s="163" t="s">
        <v>321</v>
      </c>
      <c r="B32" s="162" t="s">
        <v>357</v>
      </c>
      <c r="C32" s="162" t="s">
        <v>54</v>
      </c>
      <c r="D32" s="161">
        <v>5</v>
      </c>
      <c r="E32" s="161">
        <v>5</v>
      </c>
      <c r="F32" s="161"/>
      <c r="G32" s="161"/>
      <c r="H32" s="161"/>
    </row>
    <row r="33" spans="1:8" s="131" customFormat="1" ht="14.25" x14ac:dyDescent="0.2">
      <c r="A33" s="166" t="s">
        <v>358</v>
      </c>
      <c r="B33" s="165" t="s">
        <v>359</v>
      </c>
      <c r="C33" s="165" t="s">
        <v>45</v>
      </c>
      <c r="D33" s="164">
        <v>30</v>
      </c>
      <c r="E33" s="164">
        <v>30</v>
      </c>
      <c r="F33" s="164"/>
      <c r="G33" s="164"/>
      <c r="H33" s="164"/>
    </row>
    <row r="34" spans="1:8" s="131" customFormat="1" ht="14.25" x14ac:dyDescent="0.2">
      <c r="A34" s="163" t="s">
        <v>321</v>
      </c>
      <c r="B34" s="162" t="s">
        <v>359</v>
      </c>
      <c r="C34" s="162" t="s">
        <v>54</v>
      </c>
      <c r="D34" s="161">
        <v>30</v>
      </c>
      <c r="E34" s="161">
        <v>30</v>
      </c>
      <c r="F34" s="161"/>
      <c r="G34" s="161"/>
      <c r="H34" s="161"/>
    </row>
    <row r="35" spans="1:8" s="131" customFormat="1" ht="14.25" x14ac:dyDescent="0.2">
      <c r="A35" s="166" t="s">
        <v>379</v>
      </c>
      <c r="B35" s="165" t="s">
        <v>377</v>
      </c>
      <c r="C35" s="165" t="s">
        <v>45</v>
      </c>
      <c r="D35" s="164">
        <v>5</v>
      </c>
      <c r="E35" s="164">
        <v>5</v>
      </c>
      <c r="F35" s="164"/>
      <c r="G35" s="164"/>
      <c r="H35" s="164"/>
    </row>
    <row r="36" spans="1:8" s="131" customFormat="1" ht="14.25" x14ac:dyDescent="0.2">
      <c r="A36" s="163" t="s">
        <v>321</v>
      </c>
      <c r="B36" s="162" t="s">
        <v>377</v>
      </c>
      <c r="C36" s="162" t="s">
        <v>54</v>
      </c>
      <c r="D36" s="161">
        <v>5</v>
      </c>
      <c r="E36" s="161">
        <v>5</v>
      </c>
      <c r="F36" s="161"/>
      <c r="G36" s="161"/>
      <c r="H36" s="161"/>
    </row>
    <row r="37" spans="1:8" s="131" customFormat="1" ht="21.75" x14ac:dyDescent="0.2">
      <c r="A37" s="166" t="s">
        <v>209</v>
      </c>
      <c r="B37" s="165" t="s">
        <v>244</v>
      </c>
      <c r="C37" s="165" t="s">
        <v>45</v>
      </c>
      <c r="D37" s="164">
        <v>770</v>
      </c>
      <c r="E37" s="164">
        <v>770</v>
      </c>
      <c r="F37" s="164"/>
      <c r="G37" s="164"/>
      <c r="H37" s="164"/>
    </row>
    <row r="38" spans="1:8" s="131" customFormat="1" ht="14.25" x14ac:dyDescent="0.2">
      <c r="A38" s="163" t="s">
        <v>321</v>
      </c>
      <c r="B38" s="162" t="s">
        <v>244</v>
      </c>
      <c r="C38" s="162" t="s">
        <v>54</v>
      </c>
      <c r="D38" s="161">
        <v>770</v>
      </c>
      <c r="E38" s="161">
        <v>770</v>
      </c>
      <c r="F38" s="161"/>
      <c r="G38" s="161"/>
      <c r="H38" s="161"/>
    </row>
    <row r="39" spans="1:8" s="131" customFormat="1" ht="14.25" x14ac:dyDescent="0.2">
      <c r="A39" s="166" t="s">
        <v>245</v>
      </c>
      <c r="B39" s="165" t="s">
        <v>246</v>
      </c>
      <c r="C39" s="165" t="s">
        <v>45</v>
      </c>
      <c r="D39" s="164">
        <v>80</v>
      </c>
      <c r="E39" s="164">
        <v>80</v>
      </c>
      <c r="F39" s="164"/>
      <c r="G39" s="164"/>
      <c r="H39" s="164"/>
    </row>
    <row r="40" spans="1:8" s="131" customFormat="1" ht="14.25" x14ac:dyDescent="0.2">
      <c r="A40" s="163" t="s">
        <v>321</v>
      </c>
      <c r="B40" s="162" t="s">
        <v>246</v>
      </c>
      <c r="C40" s="162" t="s">
        <v>54</v>
      </c>
      <c r="D40" s="161">
        <v>80</v>
      </c>
      <c r="E40" s="161">
        <v>80</v>
      </c>
      <c r="F40" s="161"/>
      <c r="G40" s="161"/>
      <c r="H40" s="161"/>
    </row>
    <row r="41" spans="1:8" s="131" customFormat="1" ht="14.25" x14ac:dyDescent="0.2">
      <c r="A41" s="166" t="s">
        <v>385</v>
      </c>
      <c r="B41" s="165" t="s">
        <v>383</v>
      </c>
      <c r="C41" s="165" t="s">
        <v>45</v>
      </c>
      <c r="D41" s="164">
        <v>8</v>
      </c>
      <c r="E41" s="164">
        <v>8</v>
      </c>
      <c r="F41" s="164"/>
      <c r="G41" s="164"/>
      <c r="H41" s="164"/>
    </row>
    <row r="42" spans="1:8" s="131" customFormat="1" ht="14.25" x14ac:dyDescent="0.2">
      <c r="A42" s="163" t="s">
        <v>321</v>
      </c>
      <c r="B42" s="162" t="s">
        <v>383</v>
      </c>
      <c r="C42" s="162" t="s">
        <v>54</v>
      </c>
      <c r="D42" s="161">
        <v>8</v>
      </c>
      <c r="E42" s="161">
        <v>8</v>
      </c>
      <c r="F42" s="161"/>
      <c r="G42" s="161"/>
      <c r="H42" s="161"/>
    </row>
    <row r="43" spans="1:8" x14ac:dyDescent="0.25">
      <c r="A43" s="251" t="s">
        <v>46</v>
      </c>
      <c r="B43" s="251"/>
      <c r="C43" s="251"/>
      <c r="D43" s="126">
        <f>D11</f>
        <v>2240.6</v>
      </c>
      <c r="E43" s="125"/>
      <c r="F43" s="125"/>
      <c r="G43" s="125"/>
      <c r="H43" s="125"/>
    </row>
    <row r="44" spans="1:8" ht="24" customHeight="1" x14ac:dyDescent="0.25">
      <c r="A44" s="252" t="s">
        <v>360</v>
      </c>
      <c r="B44" s="252"/>
      <c r="C44" s="252"/>
      <c r="D44" s="126">
        <f>F11</f>
        <v>0</v>
      </c>
      <c r="E44" s="125"/>
      <c r="F44" s="125"/>
      <c r="G44" s="125"/>
      <c r="H44" s="125"/>
    </row>
    <row r="45" spans="1:8" x14ac:dyDescent="0.25">
      <c r="A45" s="251" t="s">
        <v>47</v>
      </c>
      <c r="B45" s="251"/>
      <c r="C45" s="251"/>
      <c r="D45" s="126">
        <f>E11</f>
        <v>2240.6</v>
      </c>
      <c r="E45" s="125"/>
      <c r="F45" s="125"/>
      <c r="G45" s="125"/>
      <c r="H45" s="125"/>
    </row>
  </sheetData>
  <mergeCells count="4">
    <mergeCell ref="A6:F6"/>
    <mergeCell ref="A43:C43"/>
    <mergeCell ref="A44:C44"/>
    <mergeCell ref="A45:C45"/>
  </mergeCells>
  <pageMargins left="0.70866141732283472" right="0.70866141732283472" top="0.74803149606299213" bottom="0.35433070866141736" header="0.31496062992125984" footer="0.31496062992125984"/>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vt:i4>
      </vt:variant>
    </vt:vector>
  </HeadingPairs>
  <TitlesOfParts>
    <vt:vector size="19" baseType="lpstr">
      <vt:lpstr>пр1</vt:lpstr>
      <vt:lpstr>пр2</vt:lpstr>
      <vt:lpstr>пр3</vt:lpstr>
      <vt:lpstr>пр4</vt:lpstr>
      <vt:lpstr>пр5</vt:lpstr>
      <vt:lpstr>пр6</vt:lpstr>
      <vt:lpstr>пр7</vt:lpstr>
      <vt:lpstr>пр8</vt:lpstr>
      <vt:lpstr>пр9</vt:lpstr>
      <vt:lpstr>пр10</vt:lpstr>
      <vt:lpstr>пр11</vt:lpstr>
      <vt:lpstr>пр12</vt:lpstr>
      <vt:lpstr>пр13</vt:lpstr>
      <vt:lpstr>пр14</vt:lpstr>
      <vt:lpstr>пр15</vt:lpstr>
      <vt:lpstr>пр16</vt:lpstr>
      <vt:lpstr>пр17</vt:lpstr>
      <vt:lpstr>пр18</vt:lpstr>
      <vt:lpstr>пр5!Заголовки_для_печати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2020-12-23T06:28:50Z</dcterms:modified>
</cp:coreProperties>
</file>