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75" windowWidth="15015" windowHeight="10065"/>
  </bookViews>
  <sheets>
    <sheet name="Лист1" sheetId="1" r:id="rId1"/>
    <sheet name="v1bvyumsqh02d2hwuje5xik5uk" sheetId="4" state="hidden" r:id="rId2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v1bvyumsqh02d2hwuje5xik5uk!$C$21:$C$39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v1bvyumsqh02d2hwuje5xik5uk!$Q$21:$Q$39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Лист1!$11:$11</definedName>
  </definedNames>
  <calcPr calcId="145621"/>
</workbook>
</file>

<file path=xl/calcChain.xml><?xml version="1.0" encoding="utf-8"?>
<calcChain xmlns="http://schemas.openxmlformats.org/spreadsheetml/2006/main">
  <c r="F33" i="1" l="1"/>
  <c r="K33" i="1" s="1"/>
  <c r="G33" i="1"/>
  <c r="G32" i="1" s="1"/>
  <c r="F31" i="1"/>
  <c r="K31" i="1" s="1"/>
  <c r="G31" i="1"/>
  <c r="I31" i="1"/>
  <c r="J31" i="1"/>
  <c r="H31" i="1"/>
  <c r="B4" i="4"/>
  <c r="B14" i="4"/>
  <c r="A19" i="4"/>
  <c r="A18" i="4"/>
  <c r="F32" i="1"/>
  <c r="K32" i="1" s="1"/>
  <c r="C37" i="4"/>
  <c r="C35" i="4"/>
  <c r="C33" i="4"/>
  <c r="C31" i="4"/>
  <c r="C29" i="4"/>
  <c r="C27" i="4"/>
  <c r="C25" i="4"/>
  <c r="C23" i="4"/>
  <c r="P21" i="4"/>
  <c r="G21" i="4"/>
  <c r="C22" i="4"/>
  <c r="C38" i="4"/>
  <c r="C36" i="4"/>
  <c r="C34" i="4"/>
  <c r="C32" i="4"/>
  <c r="C30" i="4"/>
  <c r="C28" i="4"/>
  <c r="C26" i="4"/>
  <c r="C24" i="4"/>
  <c r="K21" i="4"/>
  <c r="H21" i="4"/>
  <c r="F21" i="4"/>
  <c r="E21" i="4"/>
  <c r="O21" i="4"/>
  <c r="L21" i="4"/>
  <c r="J21" i="4"/>
  <c r="I21" i="4"/>
  <c r="N21" i="4"/>
  <c r="D21" i="4"/>
  <c r="M21" i="4"/>
  <c r="H32" i="1" l="1"/>
  <c r="L33" i="1"/>
  <c r="L32" i="1"/>
  <c r="L31" i="1"/>
  <c r="C21" i="4"/>
</calcChain>
</file>

<file path=xl/comments1.xml><?xml version="1.0" encoding="utf-8"?>
<comments xmlns="http://schemas.openxmlformats.org/spreadsheetml/2006/main">
  <authors>
    <author>Sapfir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<sst xmlns="http://schemas.openxmlformats.org/spreadsheetml/2006/main" count="231" uniqueCount="133">
  <si>
    <t>Лист1</t>
  </si>
  <si>
    <t>CalcsheetClient.Data</t>
  </si>
  <si>
    <t>[RowID]</t>
  </si>
  <si>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</si>
  <si>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</si>
  <si>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</si>
  <si>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</si>
  <si>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</si>
  <si>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</si>
  <si>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</si>
  <si>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{52B183B7-6544-4872-BDD2-5AE6EB4839A0}</t>
  </si>
  <si>
    <t>[Bookmark]</t>
  </si>
  <si>
    <t>Наименование</t>
  </si>
  <si>
    <t>в тыс. руб.</t>
  </si>
  <si>
    <t>00000000</t>
  </si>
  <si>
    <t>00</t>
  </si>
  <si>
    <t>0000</t>
  </si>
  <si>
    <t>000</t>
  </si>
  <si>
    <t/>
  </si>
  <si>
    <t>ИТОГО ДОХОДОВ</t>
  </si>
  <si>
    <t>Приложение 1- доходы</t>
  </si>
  <si>
    <t>ДЕФИЦИТ</t>
  </si>
  <si>
    <t>БАЛАНС</t>
  </si>
  <si>
    <t>КОСГУ
Код</t>
  </si>
  <si>
    <t>{007131ED-3F74-43CD-B87E-16039BE08C03}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</si>
  <si>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</si>
  <si>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</si>
  <si>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</si>
  <si>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RG_22_1</t>
  </si>
  <si>
    <t>RG_42_1</t>
  </si>
  <si>
    <t>EXPR_56</t>
  </si>
  <si>
    <t>{044BFC1F-909C-4D96-894C-8487FE5C0FDE}</t>
  </si>
  <si>
    <t>RG_18_1_A_164</t>
  </si>
  <si>
    <t>RG_26_1</t>
  </si>
  <si>
    <t>RG_30_1</t>
  </si>
  <si>
    <t>RG_34_1</t>
  </si>
  <si>
    <t>RG_38_1</t>
  </si>
  <si>
    <t>EXPR_53</t>
  </si>
  <si>
    <t>% исполнения к прошлому году</t>
  </si>
  <si>
    <t>Формула
% исполнения к прошлому году</t>
  </si>
  <si>
    <t>ОТЧЁТ</t>
  </si>
  <si>
    <t>% исполнения к уточнённому плану</t>
  </si>
  <si>
    <t>RGD_9_Поселение_1122_Дата отчета прошлого года_05</t>
  </si>
  <si>
    <t>RGD_1_Поселение_1122_Дата отчета текущего года_05</t>
  </si>
  <si>
    <t>RGD_7_Поселение_1122_Дата отчета текущего года_05</t>
  </si>
  <si>
    <t>Узел Кезского района</t>
  </si>
  <si>
    <t>RGD_10_Поселение_1122_Дата отчета прошлого года_000_00000_000_0000_05_00000</t>
  </si>
  <si>
    <t>RGD_8_Поселение_1122_Дата отчета текущего года_000_00000_000_0000_05_00000</t>
  </si>
  <si>
    <t>RGD_3_Поселение_1122_Дата отчета текущего года_000_00000_000_0000_05_00000</t>
  </si>
  <si>
    <t xml:space="preserve">Вариант: Кезский 2020;
Таблица: Наименования доходов;
Наименования
</t>
  </si>
  <si>
    <t>01.04.2019</t>
  </si>
  <si>
    <t>Вариант=Кезский 2020;
Табл=Наименования доходов;
Наименования;</t>
  </si>
  <si>
    <t>CLS_F_FullBusinessCode_138</t>
  </si>
  <si>
    <t>CLS_S_138</t>
  </si>
  <si>
    <t>CLS_F_FullBusinessCode_142</t>
  </si>
  <si>
    <t>CLS_S_142</t>
  </si>
  <si>
    <t>CLS_F_FullBusinessCode_141</t>
  </si>
  <si>
    <t>CLS_S_141</t>
  </si>
  <si>
    <t>CLS_F_FullBusinessCode_139</t>
  </si>
  <si>
    <t>CLS_S_139</t>
  </si>
  <si>
    <t>{3FD445B8-777B-42F3-A0EC-E89133A46C82}</t>
  </si>
  <si>
    <t>3884_x000D_
1</t>
  </si>
  <si>
    <t>1378=-1,1382=-1,1381=-1,1379=-1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</si>
  <si>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</si>
  <si>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</si>
  <si>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</si>
  <si>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</si>
  <si>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</si>
  <si>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</si>
  <si>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</si>
  <si>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</si>
  <si>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</si>
  <si>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</si>
  <si>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</si>
  <si>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</si>
  <si>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</si>
  <si>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</si>
  <si>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</si>
  <si>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</si>
  <si>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</si>
  <si>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</si>
  <si>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</si>
  <si>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</si>
  <si>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</si>
  <si>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</si>
  <si>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</si>
  <si>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</si>
  <si>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</si>
  <si>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</si>
  <si>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</si>
  <si>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</si>
  <si>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</si>
  <si>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</si>
  <si>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</si>
  <si>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20800000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</si>
  <si>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</si>
  <si>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</t>
  </si>
  <si>
    <t>41</t>
  </si>
  <si>
    <t>4101</t>
  </si>
  <si>
    <t>41010201</t>
  </si>
  <si>
    <t>11</t>
  </si>
  <si>
    <t>4106</t>
  </si>
  <si>
    <t>41060103</t>
  </si>
  <si>
    <t>06</t>
  </si>
  <si>
    <t>410605031</t>
  </si>
  <si>
    <t>410605041</t>
  </si>
  <si>
    <t>42</t>
  </si>
  <si>
    <t>4202</t>
  </si>
  <si>
    <t>42020C01</t>
  </si>
  <si>
    <t>15</t>
  </si>
  <si>
    <t>42020C03</t>
  </si>
  <si>
    <t>42020D03</t>
  </si>
  <si>
    <t>42020E01</t>
  </si>
  <si>
    <t>42020E02</t>
  </si>
  <si>
    <t>4207</t>
  </si>
  <si>
    <t>420705</t>
  </si>
  <si>
    <t>Мысовское*01.04.2020</t>
  </si>
  <si>
    <t>Вариант: Кезский 2020;
Таблица: Уточненные росписи бюджета МО 2020;
Данные
МО=1300507
УБ=1122
ВР=000
ЦС=00000
Ведомства=000
ФКР=0000
Узлы=05</t>
  </si>
  <si>
    <t>Вариант: Кезский 2020;
Таблица: Кассовое исполнение бюджета МО 2020;
Данные
МО=1300507
УБ=1122
ВР=000
ЦС=00000
Ведомства=000
ФКР=0000
Узлы=05</t>
  </si>
  <si>
    <t>Вариант: Кезский 2020;
Таблица: Кассовое исполнение бюджета МО 2019;
Данные
МО=1300507
УБ=1122
Дата=20190401
ВР=000
ЦС=00000
Ведомства=000
ФКР=0000
Узлы=05</t>
  </si>
  <si>
    <t>Вариант=Кезский 2020;
Табл=Доходы-факт помесячно нарастающим итогом 2019 (МО);
МО=1300507;
УБ=1122;
Дата=20190401;
Узлы=05;</t>
  </si>
  <si>
    <t>Вариант=Кезский 2020;
Табл=Доходы-план помесячно нарастающим итогом 2020 (МО);
МО=1300507;
УБ=1122;
Дата=20200401;
Узлы=05;</t>
  </si>
  <si>
    <t>Вариант=Кезский 2020;
Табл=Доходы-факт помесячно нарастающим итогом 2020 (МО);
МО=1300507;
УБ=1122;
Дата=20200401;
Узлы=05;</t>
  </si>
  <si>
    <t>Вариант=Кезский 2020;
Табл=Уточненные росписи бюджета МО 2020;
МО=1300507;
УБ=1122;
Дата=20200401;
ВР=000;
ЦС=00000;
Ведомства=000;
ФКР=0000;
Узлы=05;
Муниципальные программы=00000;</t>
  </si>
  <si>
    <t>Вариант=Кезский 2020;
Табл=Кассовое исполнение бюджета МО 2020;
МО=1300507;
УБ=1122;
Дата=20200401;
ВР=000;
ЦС=00000;
Ведомства=000;
ФКР=0000;
Узлы=05;
Муниципальные программы=00000;</t>
  </si>
  <si>
    <t>Вариант=Кезский 2020;
Табл=Кассовое исполнение бюджета МО 2019;
МО=1300507;
УБ=1122;
Дата=20190401;
ВР=000;
ЦС=00000;
Ведомства=000;
ФКР=0000;
Узлы=05;
Муниципальные программы=00000;</t>
  </si>
  <si>
    <t>муниципального образования "Мысовское"</t>
  </si>
  <si>
    <t>к Решению Совета депутатов</t>
  </si>
  <si>
    <t>от 14.05.2021 года №195</t>
  </si>
  <si>
    <t>"Мысовское" за 1 квартал 2021 года</t>
  </si>
  <si>
    <t>Исполнение на 01.04.2020</t>
  </si>
  <si>
    <t>Уточнён-ный план на 2021 год</t>
  </si>
  <si>
    <t>Исполнение на 01.04.2021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</si>
</sst>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0" x14ac:knownFonts="1">
    <font>
      <sz val="10"/>
      <name val="Times New Roman"/>
      <charset val="204"/>
    </font>
    <font>
      <b/>
      <sz val="8"/>
      <color indexed="81"/>
      <name val="Tahoma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quotePrefix="1" applyFont="1" applyFill="1" applyAlignment="1">
      <alignment wrapText="1"/>
    </xf>
    <xf numFmtId="0" fontId="3" fillId="0" borderId="0" xfId="0" quotePrefix="1" applyFont="1" applyFill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Border="1"/>
    <xf numFmtId="49" fontId="8" fillId="0" borderId="3" xfId="0" applyNumberFormat="1" applyFont="1" applyBorder="1"/>
    <xf numFmtId="49" fontId="8" fillId="0" borderId="4" xfId="0" applyNumberFormat="1" applyFont="1" applyBorder="1"/>
    <xf numFmtId="164" fontId="9" fillId="0" borderId="5" xfId="0" applyNumberFormat="1" applyFont="1" applyBorder="1" applyAlignment="1">
      <alignment wrapText="1"/>
    </xf>
    <xf numFmtId="0" fontId="8" fillId="0" borderId="5" xfId="0" applyFont="1" applyFill="1" applyBorder="1" applyAlignment="1">
      <alignment shrinkToFit="1"/>
    </xf>
    <xf numFmtId="49" fontId="8" fillId="0" borderId="0" xfId="0" applyNumberFormat="1" applyFont="1" applyBorder="1"/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4" xfId="0" applyNumberFormat="1" applyFont="1" applyBorder="1"/>
    <xf numFmtId="164" fontId="7" fillId="0" borderId="5" xfId="0" applyNumberFormat="1" applyFont="1" applyBorder="1" applyAlignment="1">
      <alignment wrapText="1"/>
    </xf>
    <xf numFmtId="0" fontId="6" fillId="0" borderId="5" xfId="0" applyFont="1" applyFill="1" applyBorder="1" applyAlignment="1">
      <alignment shrinkToFit="1"/>
    </xf>
    <xf numFmtId="0" fontId="4" fillId="0" borderId="5" xfId="0" applyFont="1" applyBorder="1"/>
    <xf numFmtId="0" fontId="4" fillId="0" borderId="5" xfId="0" applyFont="1" applyBorder="1" applyAlignment="1">
      <alignment shrinkToFit="1"/>
    </xf>
    <xf numFmtId="0" fontId="4" fillId="0" borderId="0" xfId="0" applyNumberFormat="1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center"/>
    </xf>
    <xf numFmtId="165" fontId="8" fillId="0" borderId="5" xfId="0" applyNumberFormat="1" applyFont="1" applyBorder="1" applyAlignment="1">
      <alignment shrinkToFit="1"/>
    </xf>
    <xf numFmtId="165" fontId="8" fillId="0" borderId="5" xfId="0" applyNumberFormat="1" applyFont="1" applyFill="1" applyBorder="1" applyAlignment="1">
      <alignment shrinkToFit="1"/>
    </xf>
    <xf numFmtId="165" fontId="4" fillId="0" borderId="5" xfId="0" applyNumberFormat="1" applyFont="1" applyBorder="1" applyAlignment="1">
      <alignment shrinkToFit="1"/>
    </xf>
    <xf numFmtId="165" fontId="6" fillId="0" borderId="5" xfId="0" applyNumberFormat="1" applyFont="1" applyBorder="1" applyAlignment="1">
      <alignment shrinkToFit="1"/>
    </xf>
    <xf numFmtId="165" fontId="6" fillId="0" borderId="5" xfId="0" applyNumberFormat="1" applyFont="1" applyFill="1" applyBorder="1" applyAlignment="1">
      <alignment shrinkToFit="1"/>
    </xf>
    <xf numFmtId="49" fontId="0" fillId="0" borderId="0" xfId="0" applyNumberFormat="1" applyAlignment="1">
      <alignment wrapText="1"/>
    </xf>
    <xf numFmtId="0" fontId="4" fillId="0" borderId="0" xfId="0" applyNumberFormat="1" applyFont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33"/>
  <sheetViews>
    <sheetView tabSelected="1" topLeftCell="A8" workbookViewId="0">
      <selection activeCell="K17" sqref="K17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7" width="16.33203125" customWidth="1"/>
    <col min="8" max="8" width="16.33203125" style="12" customWidth="1"/>
    <col min="9" max="10" width="16.33203125" style="12" hidden="1" customWidth="1"/>
    <col min="11" max="12" width="16.33203125" style="12" customWidth="1"/>
    <col min="13" max="13" width="16.33203125" hidden="1" customWidth="1"/>
  </cols>
  <sheetData>
    <row r="1" spans="1:13" ht="14.25" hidden="1" customHeight="1" x14ac:dyDescent="0.25">
      <c r="A1" s="19"/>
      <c r="B1" s="20"/>
      <c r="C1" s="20"/>
      <c r="D1" s="21"/>
      <c r="E1" s="22"/>
      <c r="F1" s="37"/>
      <c r="G1" s="37"/>
      <c r="H1" s="38"/>
      <c r="I1" s="38"/>
      <c r="J1" s="38"/>
      <c r="K1" s="23"/>
      <c r="L1" s="23"/>
      <c r="M1" s="37"/>
    </row>
    <row r="2" spans="1:13" ht="15" x14ac:dyDescent="0.25">
      <c r="A2" s="24"/>
      <c r="B2" s="24"/>
      <c r="C2" s="24"/>
      <c r="D2" s="24"/>
      <c r="E2" s="25"/>
      <c r="F2" s="26"/>
      <c r="G2" s="26"/>
      <c r="H2" s="27"/>
      <c r="I2" s="27"/>
      <c r="J2" s="27"/>
      <c r="K2" s="27"/>
      <c r="L2" s="27" t="s">
        <v>20</v>
      </c>
      <c r="M2" s="26"/>
    </row>
    <row r="3" spans="1:13" ht="15" x14ac:dyDescent="0.25">
      <c r="A3" s="24"/>
      <c r="B3" s="24"/>
      <c r="C3" s="24"/>
      <c r="D3" s="24"/>
      <c r="E3" s="25"/>
      <c r="F3" s="26"/>
      <c r="G3" s="26"/>
      <c r="H3" s="27"/>
      <c r="I3" s="27"/>
      <c r="J3" s="27"/>
      <c r="K3" s="27"/>
      <c r="L3" s="27" t="s">
        <v>127</v>
      </c>
      <c r="M3" s="26"/>
    </row>
    <row r="4" spans="1:13" ht="15" x14ac:dyDescent="0.25">
      <c r="A4" s="24"/>
      <c r="B4" s="24"/>
      <c r="C4" s="24"/>
      <c r="D4" s="24"/>
      <c r="E4" s="25"/>
      <c r="F4" s="26"/>
      <c r="G4" s="26"/>
      <c r="H4" s="27"/>
      <c r="I4" s="27"/>
      <c r="J4" s="27"/>
      <c r="K4" s="27"/>
      <c r="L4" s="27" t="s">
        <v>126</v>
      </c>
      <c r="M4" s="26"/>
    </row>
    <row r="5" spans="1:13" ht="15" x14ac:dyDescent="0.25">
      <c r="A5" s="24"/>
      <c r="B5" s="24"/>
      <c r="C5" s="24"/>
      <c r="D5" s="24"/>
      <c r="E5" s="25"/>
      <c r="F5" s="26"/>
      <c r="G5" s="26"/>
      <c r="H5" s="27"/>
      <c r="I5" s="27"/>
      <c r="J5" s="27"/>
      <c r="K5" s="27"/>
      <c r="L5" s="27" t="s">
        <v>128</v>
      </c>
      <c r="M5" s="26"/>
    </row>
    <row r="6" spans="1:13" ht="15" x14ac:dyDescent="0.25">
      <c r="A6" s="24"/>
      <c r="B6" s="24"/>
      <c r="C6" s="24"/>
      <c r="D6" s="24"/>
      <c r="E6" s="25"/>
      <c r="F6" s="26"/>
      <c r="G6" s="26"/>
      <c r="H6" s="27"/>
      <c r="I6" s="27"/>
      <c r="J6" s="27"/>
      <c r="K6" s="27"/>
      <c r="L6" s="27"/>
      <c r="M6" s="26"/>
    </row>
    <row r="7" spans="1:13" ht="16.5" customHeight="1" x14ac:dyDescent="0.2">
      <c r="A7" s="43" t="s">
        <v>40</v>
      </c>
      <c r="B7" s="43"/>
      <c r="C7" s="43"/>
      <c r="D7" s="43"/>
      <c r="E7" s="43"/>
      <c r="F7" s="43"/>
      <c r="G7" s="43"/>
      <c r="H7" s="43"/>
      <c r="I7" s="35"/>
      <c r="J7" s="35"/>
      <c r="L7" s="35"/>
      <c r="M7" s="12"/>
    </row>
    <row r="8" spans="1:13" ht="16.5" customHeight="1" x14ac:dyDescent="0.2">
      <c r="A8" s="43" t="s">
        <v>27</v>
      </c>
      <c r="B8" s="43"/>
      <c r="C8" s="43"/>
      <c r="D8" s="43"/>
      <c r="E8" s="43"/>
      <c r="F8" s="43"/>
      <c r="G8" s="43"/>
      <c r="H8" s="43"/>
      <c r="I8" s="35"/>
      <c r="J8" s="35"/>
      <c r="L8" s="35"/>
      <c r="M8" s="12"/>
    </row>
    <row r="9" spans="1:13" ht="16.5" customHeight="1" x14ac:dyDescent="0.2">
      <c r="A9" s="43" t="s">
        <v>129</v>
      </c>
      <c r="B9" s="43"/>
      <c r="C9" s="43"/>
      <c r="D9" s="43"/>
      <c r="E9" s="43"/>
      <c r="F9" s="43"/>
      <c r="G9" s="43"/>
      <c r="H9" s="43"/>
      <c r="I9" s="35"/>
      <c r="J9" s="35"/>
      <c r="L9" s="35"/>
      <c r="M9" s="12"/>
    </row>
    <row r="10" spans="1:13" x14ac:dyDescent="0.2">
      <c r="F10" s="9"/>
      <c r="G10" s="9"/>
      <c r="H10" s="13"/>
      <c r="I10" s="13"/>
      <c r="J10" s="13"/>
      <c r="K10" s="13"/>
      <c r="L10" s="13" t="s">
        <v>13</v>
      </c>
      <c r="M10" s="9"/>
    </row>
    <row r="11" spans="1:13" ht="62.25" customHeight="1" x14ac:dyDescent="0.2">
      <c r="A11" s="44" t="s">
        <v>4</v>
      </c>
      <c r="B11" s="45"/>
      <c r="C11" s="45"/>
      <c r="D11" s="46"/>
      <c r="E11" s="10" t="s">
        <v>12</v>
      </c>
      <c r="F11" s="16" t="s">
        <v>130</v>
      </c>
      <c r="G11" s="16" t="s">
        <v>131</v>
      </c>
      <c r="H11" s="17" t="s">
        <v>132</v>
      </c>
      <c r="I11" s="17"/>
      <c r="J11" s="17"/>
      <c r="K11" s="18" t="s">
        <v>38</v>
      </c>
      <c r="L11" s="18" t="s">
        <v>41</v>
      </c>
      <c r="M11" s="16"/>
    </row>
    <row r="12" spans="1:13" s="5" customFormat="1" ht="53.25" hidden="1" customHeight="1" x14ac:dyDescent="0.2">
      <c r="A12" s="3" t="s">
        <v>3</v>
      </c>
      <c r="B12" s="3" t="s">
        <v>5</v>
      </c>
      <c r="C12" s="3" t="s">
        <v>7</v>
      </c>
      <c r="D12" s="3" t="s">
        <v>23</v>
      </c>
      <c r="E12" s="4" t="s">
        <v>51</v>
      </c>
      <c r="F12" s="4" t="s">
        <v>120</v>
      </c>
      <c r="G12" s="4" t="s">
        <v>121</v>
      </c>
      <c r="H12" s="14" t="s">
        <v>122</v>
      </c>
      <c r="I12" s="14" t="s">
        <v>123</v>
      </c>
      <c r="J12" s="14" t="s">
        <v>124</v>
      </c>
      <c r="K12" s="14" t="s">
        <v>39</v>
      </c>
      <c r="L12" s="14" t="s">
        <v>26</v>
      </c>
      <c r="M12" s="4" t="s">
        <v>125</v>
      </c>
    </row>
    <row r="13" spans="1:13" s="8" customFormat="1" ht="67.5" hidden="1" customHeight="1" x14ac:dyDescent="0.2">
      <c r="A13" s="7" t="s">
        <v>4</v>
      </c>
      <c r="B13" s="7" t="s">
        <v>6</v>
      </c>
      <c r="C13" s="7" t="s">
        <v>8</v>
      </c>
      <c r="D13" s="7" t="s">
        <v>9</v>
      </c>
      <c r="E13" s="6" t="s">
        <v>49</v>
      </c>
      <c r="F13" s="6" t="s">
        <v>50</v>
      </c>
      <c r="G13" s="6" t="s">
        <v>116</v>
      </c>
      <c r="H13" s="15" t="s">
        <v>45</v>
      </c>
      <c r="I13" s="15" t="s">
        <v>117</v>
      </c>
      <c r="J13" s="15" t="s">
        <v>118</v>
      </c>
      <c r="K13" s="15" t="s">
        <v>38</v>
      </c>
      <c r="L13" s="15" t="s">
        <v>25</v>
      </c>
      <c r="M13" s="6" t="s">
        <v>119</v>
      </c>
    </row>
    <row r="14" spans="1:13" s="11" customFormat="1" ht="17.25" hidden="1" customHeight="1" x14ac:dyDescent="0.2">
      <c r="A14" s="28" t="s">
        <v>14</v>
      </c>
      <c r="B14" s="29" t="s">
        <v>15</v>
      </c>
      <c r="C14" s="29" t="s">
        <v>16</v>
      </c>
      <c r="D14" s="30" t="s">
        <v>17</v>
      </c>
      <c r="E14" s="31"/>
      <c r="F14" s="40"/>
      <c r="G14" s="40">
        <v>2156</v>
      </c>
      <c r="H14" s="41">
        <v>487.83866</v>
      </c>
      <c r="I14" s="41">
        <v>2288.4798700000001</v>
      </c>
      <c r="J14" s="41">
        <v>469.37439999999998</v>
      </c>
      <c r="K14" s="32"/>
      <c r="L14" s="32">
        <v>22.6</v>
      </c>
      <c r="M14" s="40"/>
    </row>
    <row r="15" spans="1:13" s="11" customFormat="1" ht="14.25" x14ac:dyDescent="0.2">
      <c r="A15" s="28" t="s">
        <v>63</v>
      </c>
      <c r="B15" s="29" t="s">
        <v>15</v>
      </c>
      <c r="C15" s="29" t="s">
        <v>16</v>
      </c>
      <c r="D15" s="30" t="s">
        <v>17</v>
      </c>
      <c r="E15" s="31" t="s">
        <v>64</v>
      </c>
      <c r="F15" s="40"/>
      <c r="G15" s="40">
        <v>159</v>
      </c>
      <c r="H15" s="41">
        <v>21.239080000000001</v>
      </c>
      <c r="I15" s="41">
        <v>2288.4798700000001</v>
      </c>
      <c r="J15" s="41">
        <v>469.37439999999998</v>
      </c>
      <c r="K15" s="32"/>
      <c r="L15" s="32">
        <v>13.4</v>
      </c>
      <c r="M15" s="40"/>
    </row>
    <row r="16" spans="1:13" s="11" customFormat="1" ht="14.25" x14ac:dyDescent="0.2">
      <c r="A16" s="28" t="s">
        <v>65</v>
      </c>
      <c r="B16" s="29" t="s">
        <v>15</v>
      </c>
      <c r="C16" s="29" t="s">
        <v>16</v>
      </c>
      <c r="D16" s="30" t="s">
        <v>17</v>
      </c>
      <c r="E16" s="31" t="s">
        <v>66</v>
      </c>
      <c r="F16" s="40"/>
      <c r="G16" s="40">
        <v>46</v>
      </c>
      <c r="H16" s="41">
        <v>9.1595099999999992</v>
      </c>
      <c r="I16" s="41">
        <v>2288.4798700000001</v>
      </c>
      <c r="J16" s="41">
        <v>469.37439999999998</v>
      </c>
      <c r="K16" s="32"/>
      <c r="L16" s="32">
        <v>19.899999999999999</v>
      </c>
      <c r="M16" s="40"/>
    </row>
    <row r="17" spans="1:13" ht="60.75" x14ac:dyDescent="0.25">
      <c r="A17" s="19" t="s">
        <v>67</v>
      </c>
      <c r="B17" s="20" t="s">
        <v>68</v>
      </c>
      <c r="C17" s="20" t="s">
        <v>16</v>
      </c>
      <c r="D17" s="21" t="s">
        <v>69</v>
      </c>
      <c r="E17" s="22" t="s">
        <v>70</v>
      </c>
      <c r="F17" s="37"/>
      <c r="G17" s="37">
        <v>46</v>
      </c>
      <c r="H17" s="38">
        <v>9.1595099999999992</v>
      </c>
      <c r="I17" s="38"/>
      <c r="J17" s="38"/>
      <c r="K17" s="23"/>
      <c r="L17" s="23">
        <v>19.899999999999999</v>
      </c>
      <c r="M17" s="37"/>
    </row>
    <row r="18" spans="1:13" s="11" customFormat="1" ht="14.25" x14ac:dyDescent="0.2">
      <c r="A18" s="28" t="s">
        <v>71</v>
      </c>
      <c r="B18" s="29" t="s">
        <v>15</v>
      </c>
      <c r="C18" s="29" t="s">
        <v>16</v>
      </c>
      <c r="D18" s="30" t="s">
        <v>17</v>
      </c>
      <c r="E18" s="31" t="s">
        <v>72</v>
      </c>
      <c r="F18" s="40"/>
      <c r="G18" s="40">
        <v>113</v>
      </c>
      <c r="H18" s="41">
        <v>12.07957</v>
      </c>
      <c r="I18" s="41">
        <v>2288.4798700000001</v>
      </c>
      <c r="J18" s="41">
        <v>469.37439999999998</v>
      </c>
      <c r="K18" s="32"/>
      <c r="L18" s="32">
        <v>10.7</v>
      </c>
      <c r="M18" s="40"/>
    </row>
    <row r="19" spans="1:13" ht="36.75" x14ac:dyDescent="0.25">
      <c r="A19" s="19" t="s">
        <v>73</v>
      </c>
      <c r="B19" s="20" t="s">
        <v>74</v>
      </c>
      <c r="C19" s="20" t="s">
        <v>16</v>
      </c>
      <c r="D19" s="21" t="s">
        <v>69</v>
      </c>
      <c r="E19" s="22" t="s">
        <v>75</v>
      </c>
      <c r="F19" s="37"/>
      <c r="G19" s="37">
        <v>5</v>
      </c>
      <c r="H19" s="38">
        <v>1.8190000000000001E-2</v>
      </c>
      <c r="I19" s="38"/>
      <c r="J19" s="38"/>
      <c r="K19" s="23"/>
      <c r="L19" s="23">
        <v>0.4</v>
      </c>
      <c r="M19" s="37"/>
    </row>
    <row r="20" spans="1:13" ht="24.75" x14ac:dyDescent="0.25">
      <c r="A20" s="19" t="s">
        <v>76</v>
      </c>
      <c r="B20" s="20" t="s">
        <v>74</v>
      </c>
      <c r="C20" s="20" t="s">
        <v>16</v>
      </c>
      <c r="D20" s="21" t="s">
        <v>69</v>
      </c>
      <c r="E20" s="22" t="s">
        <v>77</v>
      </c>
      <c r="F20" s="37"/>
      <c r="G20" s="37">
        <v>25</v>
      </c>
      <c r="H20" s="38">
        <v>6.1639999999999997</v>
      </c>
      <c r="I20" s="38"/>
      <c r="J20" s="38"/>
      <c r="K20" s="23"/>
      <c r="L20" s="23">
        <v>24.7</v>
      </c>
      <c r="M20" s="37"/>
    </row>
    <row r="21" spans="1:13" ht="24.75" x14ac:dyDescent="0.25">
      <c r="A21" s="19" t="s">
        <v>78</v>
      </c>
      <c r="B21" s="20" t="s">
        <v>74</v>
      </c>
      <c r="C21" s="20" t="s">
        <v>16</v>
      </c>
      <c r="D21" s="21" t="s">
        <v>69</v>
      </c>
      <c r="E21" s="22" t="s">
        <v>79</v>
      </c>
      <c r="F21" s="37"/>
      <c r="G21" s="37">
        <v>83</v>
      </c>
      <c r="H21" s="38">
        <v>5.8973800000000001</v>
      </c>
      <c r="I21" s="38"/>
      <c r="J21" s="38"/>
      <c r="K21" s="23"/>
      <c r="L21" s="23">
        <v>7.1</v>
      </c>
      <c r="M21" s="37"/>
    </row>
    <row r="22" spans="1:13" s="11" customFormat="1" ht="14.25" x14ac:dyDescent="0.2">
      <c r="A22" s="28" t="s">
        <v>80</v>
      </c>
      <c r="B22" s="29" t="s">
        <v>15</v>
      </c>
      <c r="C22" s="29" t="s">
        <v>16</v>
      </c>
      <c r="D22" s="30" t="s">
        <v>17</v>
      </c>
      <c r="E22" s="31" t="s">
        <v>81</v>
      </c>
      <c r="F22" s="40"/>
      <c r="G22" s="40">
        <v>1997</v>
      </c>
      <c r="H22" s="41">
        <v>466.59958</v>
      </c>
      <c r="I22" s="41">
        <v>2288.4798700000001</v>
      </c>
      <c r="J22" s="41">
        <v>469.37439999999998</v>
      </c>
      <c r="K22" s="32"/>
      <c r="L22" s="32">
        <v>23.4</v>
      </c>
      <c r="M22" s="40"/>
    </row>
    <row r="23" spans="1:13" s="11" customFormat="1" ht="24" x14ac:dyDescent="0.2">
      <c r="A23" s="28" t="s">
        <v>82</v>
      </c>
      <c r="B23" s="29" t="s">
        <v>15</v>
      </c>
      <c r="C23" s="29" t="s">
        <v>16</v>
      </c>
      <c r="D23" s="30" t="s">
        <v>17</v>
      </c>
      <c r="E23" s="31" t="s">
        <v>83</v>
      </c>
      <c r="F23" s="40"/>
      <c r="G23" s="40">
        <v>1997</v>
      </c>
      <c r="H23" s="41">
        <v>468.57170000000002</v>
      </c>
      <c r="I23" s="41">
        <v>2288.4798700000001</v>
      </c>
      <c r="J23" s="41">
        <v>469.37439999999998</v>
      </c>
      <c r="K23" s="32"/>
      <c r="L23" s="32">
        <v>23.5</v>
      </c>
      <c r="M23" s="40"/>
    </row>
    <row r="24" spans="1:13" ht="24.75" x14ac:dyDescent="0.25">
      <c r="A24" s="19" t="s">
        <v>84</v>
      </c>
      <c r="B24" s="20" t="s">
        <v>74</v>
      </c>
      <c r="C24" s="20" t="s">
        <v>16</v>
      </c>
      <c r="D24" s="21" t="s">
        <v>85</v>
      </c>
      <c r="E24" s="22" t="s">
        <v>86</v>
      </c>
      <c r="F24" s="37"/>
      <c r="G24" s="37">
        <v>991.9</v>
      </c>
      <c r="H24" s="38">
        <v>148.44999999999999</v>
      </c>
      <c r="I24" s="38"/>
      <c r="J24" s="38"/>
      <c r="K24" s="23"/>
      <c r="L24" s="23">
        <v>15</v>
      </c>
      <c r="M24" s="37"/>
    </row>
    <row r="25" spans="1:13" ht="24.75" x14ac:dyDescent="0.25">
      <c r="A25" s="19" t="s">
        <v>87</v>
      </c>
      <c r="B25" s="20" t="s">
        <v>74</v>
      </c>
      <c r="C25" s="20" t="s">
        <v>16</v>
      </c>
      <c r="D25" s="21" t="s">
        <v>85</v>
      </c>
      <c r="E25" s="22" t="s">
        <v>88</v>
      </c>
      <c r="F25" s="37"/>
      <c r="G25" s="37">
        <v>94</v>
      </c>
      <c r="H25" s="38">
        <v>94</v>
      </c>
      <c r="I25" s="38"/>
      <c r="J25" s="38"/>
      <c r="K25" s="23"/>
      <c r="L25" s="23">
        <v>100</v>
      </c>
      <c r="M25" s="37"/>
    </row>
    <row r="26" spans="1:13" ht="36.75" x14ac:dyDescent="0.25">
      <c r="A26" s="19" t="s">
        <v>89</v>
      </c>
      <c r="B26" s="20" t="s">
        <v>74</v>
      </c>
      <c r="C26" s="20" t="s">
        <v>16</v>
      </c>
      <c r="D26" s="21" t="s">
        <v>85</v>
      </c>
      <c r="E26" s="22" t="s">
        <v>90</v>
      </c>
      <c r="F26" s="37"/>
      <c r="G26" s="37">
        <v>91.8</v>
      </c>
      <c r="H26" s="38">
        <v>21.794699999999999</v>
      </c>
      <c r="I26" s="38"/>
      <c r="J26" s="38"/>
      <c r="K26" s="23"/>
      <c r="L26" s="23">
        <v>23.7</v>
      </c>
      <c r="M26" s="37"/>
    </row>
    <row r="27" spans="1:13" ht="60.75" x14ac:dyDescent="0.25">
      <c r="A27" s="19" t="s">
        <v>91</v>
      </c>
      <c r="B27" s="20" t="s">
        <v>74</v>
      </c>
      <c r="C27" s="20" t="s">
        <v>16</v>
      </c>
      <c r="D27" s="21" t="s">
        <v>85</v>
      </c>
      <c r="E27" s="22" t="s">
        <v>92</v>
      </c>
      <c r="F27" s="37"/>
      <c r="G27" s="37">
        <v>817.3</v>
      </c>
      <c r="H27" s="38">
        <v>204.327</v>
      </c>
      <c r="I27" s="38"/>
      <c r="J27" s="38"/>
      <c r="K27" s="23"/>
      <c r="L27" s="23">
        <v>25</v>
      </c>
      <c r="M27" s="37"/>
    </row>
    <row r="28" spans="1:13" ht="15" x14ac:dyDescent="0.25">
      <c r="A28" s="19" t="s">
        <v>93</v>
      </c>
      <c r="B28" s="20" t="s">
        <v>74</v>
      </c>
      <c r="C28" s="20" t="s">
        <v>16</v>
      </c>
      <c r="D28" s="21" t="s">
        <v>85</v>
      </c>
      <c r="E28" s="22"/>
      <c r="F28" s="37"/>
      <c r="G28" s="37">
        <v>2</v>
      </c>
      <c r="H28" s="38"/>
      <c r="I28" s="38"/>
      <c r="J28" s="38"/>
      <c r="K28" s="23"/>
      <c r="L28" s="23">
        <v>0</v>
      </c>
      <c r="M28" s="37"/>
    </row>
    <row r="29" spans="1:13" s="11" customFormat="1" ht="84" x14ac:dyDescent="0.2">
      <c r="A29" s="28" t="s">
        <v>94</v>
      </c>
      <c r="B29" s="29" t="s">
        <v>15</v>
      </c>
      <c r="C29" s="29" t="s">
        <v>16</v>
      </c>
      <c r="D29" s="30" t="s">
        <v>17</v>
      </c>
      <c r="E29" s="31" t="s">
        <v>95</v>
      </c>
      <c r="F29" s="40"/>
      <c r="G29" s="40"/>
      <c r="H29" s="41">
        <v>-1.9721200000000001</v>
      </c>
      <c r="I29" s="41">
        <v>2288.4798700000001</v>
      </c>
      <c r="J29" s="41">
        <v>469.37439999999998</v>
      </c>
      <c r="K29" s="32"/>
      <c r="L29" s="32"/>
      <c r="M29" s="40"/>
    </row>
    <row r="30" spans="1:13" ht="15" x14ac:dyDescent="0.25">
      <c r="A30" s="19" t="s">
        <v>96</v>
      </c>
      <c r="B30" s="20" t="s">
        <v>74</v>
      </c>
      <c r="C30" s="20" t="s">
        <v>16</v>
      </c>
      <c r="D30" s="21" t="s">
        <v>85</v>
      </c>
      <c r="E30" s="22"/>
      <c r="F30" s="37"/>
      <c r="G30" s="37"/>
      <c r="H30" s="38">
        <v>-1.9721200000000001</v>
      </c>
      <c r="I30" s="38"/>
      <c r="J30" s="38"/>
      <c r="K30" s="23"/>
      <c r="L30" s="23"/>
      <c r="M30" s="37"/>
    </row>
    <row r="31" spans="1:13" ht="15.75" x14ac:dyDescent="0.25">
      <c r="A31" s="36"/>
      <c r="B31" s="36"/>
      <c r="C31" s="36"/>
      <c r="D31" s="36"/>
      <c r="E31" s="33" t="s">
        <v>19</v>
      </c>
      <c r="F31" s="39">
        <f>F14</f>
        <v>0</v>
      </c>
      <c r="G31" s="39">
        <f>G14</f>
        <v>2156</v>
      </c>
      <c r="H31" s="39">
        <f>H14</f>
        <v>487.83866</v>
      </c>
      <c r="I31" s="39">
        <f>I14</f>
        <v>2288.4798700000001</v>
      </c>
      <c r="J31" s="39">
        <f>J14</f>
        <v>469.37439999999998</v>
      </c>
      <c r="K31" s="34" t="str">
        <f>IF(F31&lt;&gt;0,IF(H31&lt;&gt;0,ROUND(H31*100/F31,1),""),"")</f>
        <v/>
      </c>
      <c r="L31" s="34">
        <f>IF(G31&lt;&gt;0,IF(H31&lt;&gt;0,ROUND(H31*100/G31,1),""),"")</f>
        <v>22.6</v>
      </c>
      <c r="M31" s="39"/>
    </row>
    <row r="32" spans="1:13" ht="15.75" x14ac:dyDescent="0.25">
      <c r="A32" s="36"/>
      <c r="B32" s="36"/>
      <c r="C32" s="36"/>
      <c r="D32" s="36"/>
      <c r="E32" s="33" t="s">
        <v>21</v>
      </c>
      <c r="F32" s="39">
        <f>F33-F31</f>
        <v>0</v>
      </c>
      <c r="G32" s="39">
        <f>G33-G31</f>
        <v>132.47987000000012</v>
      </c>
      <c r="H32" s="39">
        <f>H33-H31</f>
        <v>3.3613399999999842</v>
      </c>
      <c r="I32" s="39"/>
      <c r="J32" s="39"/>
      <c r="K32" s="34" t="str">
        <f>IF(F32&lt;&gt;0,ROUND(H32*100/F32,1),"")</f>
        <v/>
      </c>
      <c r="L32" s="34">
        <f>IF(G32&lt;&gt;0,ROUND(H32*100/G32,1),"")</f>
        <v>2.5</v>
      </c>
      <c r="M32" s="39"/>
    </row>
    <row r="33" spans="1:13" ht="15.75" x14ac:dyDescent="0.25">
      <c r="A33" s="36"/>
      <c r="B33" s="36"/>
      <c r="C33" s="36"/>
      <c r="D33" s="36"/>
      <c r="E33" s="33" t="s">
        <v>22</v>
      </c>
      <c r="F33" s="39">
        <f>M14</f>
        <v>0</v>
      </c>
      <c r="G33" s="39">
        <f>I14</f>
        <v>2288.4798700000001</v>
      </c>
      <c r="H33" s="39">
        <v>491.2</v>
      </c>
      <c r="I33" s="39"/>
      <c r="J33" s="39"/>
      <c r="K33" s="34" t="str">
        <f>IF(F33&lt;&gt;0,ROUND(H33*100/F33,1),"")</f>
        <v/>
      </c>
      <c r="L33" s="34">
        <f>IF(G33&lt;&gt;0,ROUND(H33*100/G33,1),"")</f>
        <v>21.5</v>
      </c>
      <c r="M33" s="39"/>
    </row>
  </sheetData>
  <mergeCells count="4">
    <mergeCell ref="A7:H7"/>
    <mergeCell ref="A8:H8"/>
    <mergeCell ref="A9:H9"/>
    <mergeCell ref="A11:D11"/>
  </mergeCells>
  <phoneticPr fontId="5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U38"/>
  <sheetViews>
    <sheetView workbookViewId="0"/>
  </sheetViews>
  <sheetFormatPr defaultRowHeight="12.75" x14ac:dyDescent="0.2"/>
  <cols>
    <col min="1" max="2" width="9.33203125" style="1"/>
    <col min="3" max="3" width="9.33203125" style="2"/>
    <col min="4" max="16384" width="9.33203125" style="1"/>
  </cols>
  <sheetData>
    <row r="2" spans="1:2" x14ac:dyDescent="0.2">
      <c r="B2" s="2">
        <v>1</v>
      </c>
    </row>
    <row r="3" spans="1:2" x14ac:dyDescent="0.2">
      <c r="B3" s="2"/>
    </row>
    <row r="4" spans="1:2" x14ac:dyDescent="0.2">
      <c r="B4" s="1" t="e">
        <f>Лист1!$A$12:$G$13</f>
        <v>#VALUE!</v>
      </c>
    </row>
    <row r="5" spans="1:2" x14ac:dyDescent="0.2">
      <c r="B5" s="2">
        <v>1.05</v>
      </c>
    </row>
    <row r="6" spans="1:2" x14ac:dyDescent="0.2">
      <c r="B6" s="2" t="s">
        <v>60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</v>
      </c>
    </row>
    <row r="14" spans="1:2" x14ac:dyDescent="0.2">
      <c r="B14" s="1" t="e">
        <f>(Лист1!#REF!)</f>
        <v>#REF!</v>
      </c>
    </row>
    <row r="15" spans="1:2" x14ac:dyDescent="0.2">
      <c r="A15" s="2" t="s">
        <v>62</v>
      </c>
      <c r="B15" s="2">
        <v>3597</v>
      </c>
    </row>
    <row r="16" spans="1:2" x14ac:dyDescent="0.2">
      <c r="A16" s="2">
        <v>1</v>
      </c>
      <c r="B16" s="1" t="s">
        <v>2</v>
      </c>
    </row>
    <row r="17" spans="1:21" ht="25.5" x14ac:dyDescent="0.2">
      <c r="B17" s="42" t="s">
        <v>61</v>
      </c>
    </row>
    <row r="18" spans="1:21" x14ac:dyDescent="0.2">
      <c r="A18" s="2" t="str">
        <f>Лист1!12:12</f>
        <v>БКД
Код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s="2" t="str">
        <f>Лист1!13:13</f>
        <v>Код БКД</v>
      </c>
      <c r="B19" s="2" t="s">
        <v>0</v>
      </c>
      <c r="C19" s="2">
        <v>2</v>
      </c>
      <c r="D19" s="1" t="s">
        <v>52</v>
      </c>
      <c r="E19" s="1" t="s">
        <v>54</v>
      </c>
      <c r="F19" s="1" t="s">
        <v>56</v>
      </c>
      <c r="G19" s="1" t="s">
        <v>58</v>
      </c>
      <c r="H19" s="1" t="s">
        <v>10</v>
      </c>
      <c r="I19" s="1" t="s">
        <v>43</v>
      </c>
      <c r="J19" s="1" t="s">
        <v>44</v>
      </c>
      <c r="K19" s="1" t="s">
        <v>48</v>
      </c>
      <c r="L19" s="1" t="s">
        <v>47</v>
      </c>
      <c r="M19" s="1" t="s">
        <v>24</v>
      </c>
      <c r="N19" s="1" t="s">
        <v>42</v>
      </c>
      <c r="O19" s="1" t="s">
        <v>46</v>
      </c>
      <c r="P19" s="1" t="s">
        <v>31</v>
      </c>
    </row>
    <row r="20" spans="1:21" x14ac:dyDescent="0.2">
      <c r="C20" s="1">
        <v>0.7055475115776062</v>
      </c>
      <c r="D20" s="1" t="s">
        <v>52</v>
      </c>
      <c r="E20" s="1" t="s">
        <v>54</v>
      </c>
      <c r="F20" s="1" t="s">
        <v>56</v>
      </c>
      <c r="G20" s="1" t="s">
        <v>58</v>
      </c>
      <c r="H20" s="1" t="s">
        <v>32</v>
      </c>
      <c r="I20" s="1" t="s">
        <v>33</v>
      </c>
      <c r="J20" s="1" t="s">
        <v>34</v>
      </c>
      <c r="K20" s="1" t="s">
        <v>35</v>
      </c>
      <c r="L20" s="1" t="s">
        <v>36</v>
      </c>
      <c r="M20" s="1" t="s">
        <v>37</v>
      </c>
      <c r="N20" s="1" t="s">
        <v>28</v>
      </c>
      <c r="O20" s="1" t="s">
        <v>29</v>
      </c>
      <c r="P20" s="1" t="s">
        <v>30</v>
      </c>
      <c r="Q20" s="1" t="s">
        <v>11</v>
      </c>
      <c r="R20" s="1" t="s">
        <v>53</v>
      </c>
      <c r="S20" s="1" t="s">
        <v>55</v>
      </c>
      <c r="T20" s="1" t="s">
        <v>57</v>
      </c>
      <c r="U20" s="1" t="s">
        <v>59</v>
      </c>
    </row>
    <row r="21" spans="1:21" s="2" customFormat="1" x14ac:dyDescent="0.2">
      <c r="C21" s="2" t="e">
        <f ca="1">_xll.OfficeComClient.Application.RangeLink(C22:C23,D21:Q21)</f>
        <v>#NAME?</v>
      </c>
      <c r="D21" s="2" t="e">
        <f ca="1">_xll.OfficeComClient.Application.ColumnLink(Лист1!A:A)</f>
        <v>#NAME?</v>
      </c>
      <c r="E21" s="2" t="e">
        <f>_xll.OfficeComClient.Application.ColumnLink(Лист1!B:B)</f>
        <v>#VALUE!</v>
      </c>
      <c r="F21" s="2" t="e">
        <f>_xll.OfficeComClient.Application.ColumnLink(Лист1!C:C)</f>
        <v>#VALUE!</v>
      </c>
      <c r="G21" s="2" t="e">
        <f>_xll.OfficeComClient.Application.ColumnLink(Лист1!D:D)</f>
        <v>#VALUE!</v>
      </c>
      <c r="H21" s="2" t="e">
        <f>_xll.OfficeComClient.Application.ColumnLink(Лист1!E:E)</f>
        <v>#VALUE!</v>
      </c>
      <c r="I21" s="2" t="e">
        <f ca="1">_xll.OfficeComClient.Application.ColumnLink(Лист1!G:G)</f>
        <v>#NAME?</v>
      </c>
      <c r="J21" s="2" t="e">
        <f ca="1">_xll.OfficeComClient.Application.ColumnLink(Лист1!H:H)</f>
        <v>#NAME?</v>
      </c>
      <c r="K21" s="2" t="e">
        <f>_xll.OfficeComClient.Application.ColumnLink(Лист1!I:I)</f>
        <v>#VALUE!</v>
      </c>
      <c r="L21" s="2" t="e">
        <f>_xll.OfficeComClient.Application.ColumnLink(Лист1!J:J)</f>
        <v>#VALUE!</v>
      </c>
      <c r="M21" s="2" t="e">
        <f ca="1">_xll.OfficeComClient.Application.ColumnLink(Лист1!L:L)</f>
        <v>#NAME?</v>
      </c>
      <c r="N21" s="2" t="e">
        <f ca="1">_xll.OfficeComClient.Application.ColumnLink(Лист1!F:F)</f>
        <v>#NAME?</v>
      </c>
      <c r="O21" s="2" t="e">
        <f>_xll.OfficeComClient.Application.ColumnLink(Лист1!M:M)</f>
        <v>#VALUE!</v>
      </c>
      <c r="P21" s="2" t="e">
        <f>_xll.OfficeComClient.Application.ColumnLink(Лист1!K:K)</f>
        <v>#VALUE!</v>
      </c>
    </row>
    <row r="22" spans="1:21" x14ac:dyDescent="0.2">
      <c r="C22" s="2" t="e">
        <f>_xll.OfficeComClient.Application.RowLink(Лист1!$14:$14)</f>
        <v>#VALUE!</v>
      </c>
      <c r="Q22" s="1">
        <v>1</v>
      </c>
      <c r="R22" s="1" t="s">
        <v>18</v>
      </c>
      <c r="S22" s="1" t="s">
        <v>18</v>
      </c>
      <c r="T22" s="1" t="s">
        <v>18</v>
      </c>
      <c r="U22" s="1" t="s">
        <v>18</v>
      </c>
    </row>
    <row r="23" spans="1:21" x14ac:dyDescent="0.2">
      <c r="C23" s="2" t="e">
        <f>_xll.OfficeComClient.Application.RowLink(Лист1!15:15)</f>
        <v>#VALUE!</v>
      </c>
      <c r="Q23" s="1">
        <v>2</v>
      </c>
      <c r="R23" s="1" t="s">
        <v>97</v>
      </c>
      <c r="S23" s="1" t="s">
        <v>18</v>
      </c>
      <c r="T23" s="1" t="s">
        <v>18</v>
      </c>
      <c r="U23" s="1" t="s">
        <v>18</v>
      </c>
    </row>
    <row r="24" spans="1:21" x14ac:dyDescent="0.2">
      <c r="C24" s="2" t="e">
        <f>_xll.OfficeComClient.Application.RowLink(Лист1!16:16)</f>
        <v>#VALUE!</v>
      </c>
      <c r="Q24" s="1">
        <v>3</v>
      </c>
      <c r="R24" s="1" t="s">
        <v>98</v>
      </c>
      <c r="S24" s="1" t="s">
        <v>18</v>
      </c>
      <c r="T24" s="1" t="s">
        <v>18</v>
      </c>
      <c r="U24" s="1" t="s">
        <v>18</v>
      </c>
    </row>
    <row r="25" spans="1:21" x14ac:dyDescent="0.2">
      <c r="C25" s="2" t="e">
        <f>_xll.OfficeComClient.Application.RowLink(Лист1!17:17)</f>
        <v>#VALUE!</v>
      </c>
      <c r="Q25" s="1">
        <v>4</v>
      </c>
      <c r="R25" s="1" t="s">
        <v>99</v>
      </c>
      <c r="S25" s="1" t="s">
        <v>68</v>
      </c>
      <c r="T25" s="1" t="s">
        <v>18</v>
      </c>
      <c r="U25" s="1" t="s">
        <v>100</v>
      </c>
    </row>
    <row r="26" spans="1:21" x14ac:dyDescent="0.2">
      <c r="C26" s="2" t="e">
        <f>_xll.OfficeComClient.Application.RowLink(Лист1!18:18)</f>
        <v>#VALUE!</v>
      </c>
      <c r="Q26" s="1">
        <v>5</v>
      </c>
      <c r="R26" s="1" t="s">
        <v>101</v>
      </c>
      <c r="S26" s="1" t="s">
        <v>18</v>
      </c>
      <c r="T26" s="1" t="s">
        <v>18</v>
      </c>
      <c r="U26" s="1" t="s">
        <v>18</v>
      </c>
    </row>
    <row r="27" spans="1:21" x14ac:dyDescent="0.2">
      <c r="C27" s="2" t="e">
        <f>_xll.OfficeComClient.Application.RowLink(Лист1!19:19)</f>
        <v>#VALUE!</v>
      </c>
      <c r="Q27" s="1">
        <v>6</v>
      </c>
      <c r="R27" s="1" t="s">
        <v>102</v>
      </c>
      <c r="S27" s="1" t="s">
        <v>103</v>
      </c>
      <c r="T27" s="1" t="s">
        <v>18</v>
      </c>
      <c r="U27" s="1" t="s">
        <v>100</v>
      </c>
    </row>
    <row r="28" spans="1:21" x14ac:dyDescent="0.2">
      <c r="C28" s="2" t="e">
        <f>_xll.OfficeComClient.Application.RowLink(Лист1!20:20)</f>
        <v>#VALUE!</v>
      </c>
      <c r="Q28" s="1">
        <v>7</v>
      </c>
      <c r="R28" s="1" t="s">
        <v>104</v>
      </c>
      <c r="S28" s="1" t="s">
        <v>103</v>
      </c>
      <c r="T28" s="1" t="s">
        <v>18</v>
      </c>
      <c r="U28" s="1" t="s">
        <v>100</v>
      </c>
    </row>
    <row r="29" spans="1:21" x14ac:dyDescent="0.2">
      <c r="C29" s="2" t="e">
        <f>_xll.OfficeComClient.Application.RowLink(Лист1!21:21)</f>
        <v>#VALUE!</v>
      </c>
      <c r="Q29" s="1">
        <v>8</v>
      </c>
      <c r="R29" s="1" t="s">
        <v>105</v>
      </c>
      <c r="S29" s="1" t="s">
        <v>103</v>
      </c>
      <c r="T29" s="1" t="s">
        <v>18</v>
      </c>
      <c r="U29" s="1" t="s">
        <v>100</v>
      </c>
    </row>
    <row r="30" spans="1:21" x14ac:dyDescent="0.2">
      <c r="C30" s="2" t="e">
        <f>_xll.OfficeComClient.Application.RowLink(Лист1!22:22)</f>
        <v>#VALUE!</v>
      </c>
      <c r="Q30" s="1">
        <v>9</v>
      </c>
      <c r="R30" s="1" t="s">
        <v>106</v>
      </c>
      <c r="S30" s="1" t="s">
        <v>18</v>
      </c>
      <c r="T30" s="1" t="s">
        <v>18</v>
      </c>
      <c r="U30" s="1" t="s">
        <v>18</v>
      </c>
    </row>
    <row r="31" spans="1:21" x14ac:dyDescent="0.2">
      <c r="C31" s="2" t="e">
        <f>_xll.OfficeComClient.Application.RowLink(Лист1!23:23)</f>
        <v>#VALUE!</v>
      </c>
      <c r="Q31" s="1">
        <v>10</v>
      </c>
      <c r="R31" s="1" t="s">
        <v>107</v>
      </c>
      <c r="S31" s="1" t="s">
        <v>18</v>
      </c>
      <c r="T31" s="1" t="s">
        <v>18</v>
      </c>
      <c r="U31" s="1" t="s">
        <v>18</v>
      </c>
    </row>
    <row r="32" spans="1:21" x14ac:dyDescent="0.2">
      <c r="C32" s="2" t="e">
        <f>_xll.OfficeComClient.Application.RowLink(Лист1!24:24)</f>
        <v>#VALUE!</v>
      </c>
      <c r="Q32" s="1">
        <v>11</v>
      </c>
      <c r="R32" s="1" t="s">
        <v>108</v>
      </c>
      <c r="S32" s="1" t="s">
        <v>103</v>
      </c>
      <c r="T32" s="1" t="s">
        <v>18</v>
      </c>
      <c r="U32" s="1" t="s">
        <v>109</v>
      </c>
    </row>
    <row r="33" spans="3:21" x14ac:dyDescent="0.2">
      <c r="C33" s="2" t="e">
        <f>_xll.OfficeComClient.Application.RowLink(Лист1!25:25)</f>
        <v>#VALUE!</v>
      </c>
      <c r="Q33" s="1">
        <v>12</v>
      </c>
      <c r="R33" s="1" t="s">
        <v>110</v>
      </c>
      <c r="S33" s="1" t="s">
        <v>103</v>
      </c>
      <c r="T33" s="1" t="s">
        <v>18</v>
      </c>
      <c r="U33" s="1" t="s">
        <v>109</v>
      </c>
    </row>
    <row r="34" spans="3:21" x14ac:dyDescent="0.2">
      <c r="C34" s="2" t="e">
        <f>_xll.OfficeComClient.Application.RowLink(Лист1!26:26)</f>
        <v>#VALUE!</v>
      </c>
      <c r="Q34" s="1">
        <v>13</v>
      </c>
      <c r="R34" s="1" t="s">
        <v>111</v>
      </c>
      <c r="S34" s="1" t="s">
        <v>103</v>
      </c>
      <c r="T34" s="1" t="s">
        <v>18</v>
      </c>
      <c r="U34" s="1" t="s">
        <v>109</v>
      </c>
    </row>
    <row r="35" spans="3:21" x14ac:dyDescent="0.2">
      <c r="C35" s="2" t="e">
        <f>_xll.OfficeComClient.Application.RowLink(Лист1!27:27)</f>
        <v>#VALUE!</v>
      </c>
      <c r="Q35" s="1">
        <v>14</v>
      </c>
      <c r="R35" s="1" t="s">
        <v>112</v>
      </c>
      <c r="S35" s="1" t="s">
        <v>103</v>
      </c>
      <c r="T35" s="1" t="s">
        <v>18</v>
      </c>
      <c r="U35" s="1" t="s">
        <v>109</v>
      </c>
    </row>
    <row r="36" spans="3:21" x14ac:dyDescent="0.2">
      <c r="C36" s="2" t="e">
        <f>_xll.OfficeComClient.Application.RowLink(Лист1!28:28)</f>
        <v>#VALUE!</v>
      </c>
      <c r="Q36" s="1">
        <v>15</v>
      </c>
      <c r="R36" s="1" t="s">
        <v>113</v>
      </c>
      <c r="S36" s="1" t="s">
        <v>103</v>
      </c>
      <c r="T36" s="1" t="s">
        <v>18</v>
      </c>
      <c r="U36" s="1" t="s">
        <v>109</v>
      </c>
    </row>
    <row r="37" spans="3:21" x14ac:dyDescent="0.2">
      <c r="C37" s="2" t="e">
        <f>_xll.OfficeComClient.Application.RowLink(Лист1!29:29)</f>
        <v>#VALUE!</v>
      </c>
      <c r="Q37" s="1">
        <v>16</v>
      </c>
      <c r="R37" s="1" t="s">
        <v>114</v>
      </c>
      <c r="S37" s="1" t="s">
        <v>18</v>
      </c>
      <c r="T37" s="1" t="s">
        <v>18</v>
      </c>
      <c r="U37" s="1" t="s">
        <v>18</v>
      </c>
    </row>
    <row r="38" spans="3:21" x14ac:dyDescent="0.2">
      <c r="C38" s="2" t="e">
        <f>_xll.OfficeComClient.Application.RowLink(Лист1!30:30)</f>
        <v>#VALUE!</v>
      </c>
      <c r="Q38" s="1">
        <v>17</v>
      </c>
      <c r="R38" s="1" t="s">
        <v>115</v>
      </c>
      <c r="S38" s="1" t="s">
        <v>103</v>
      </c>
      <c r="T38" s="1" t="s">
        <v>18</v>
      </c>
      <c r="U38" s="1" t="s">
        <v>109</v>
      </c>
    </row>
  </sheetData>
  <phoneticPr fontId="5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32</vt:i4>
      </vt:variant>
    </vt:vector>
  </HeadingPairs>
  <TitlesOfParts>
    <vt:vector size="34" baseType="lpstr">
      <vt:lpstr>Лист1</vt:lpstr>
      <vt:lpstr>v1bvyumsqh02d2hwuje5xik5uk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Мысы</cp:lastModifiedBy>
  <cp:lastPrinted>2021-05-24T09:46:13Z</cp:lastPrinted>
  <dcterms:created xsi:type="dcterms:W3CDTF">2007-08-17T09:14:07Z</dcterms:created>
  <dcterms:modified xsi:type="dcterms:W3CDTF">2021-05-24T09:46:33Z</dcterms:modified>
</cp:coreProperties>
</file>