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20640" windowHeight="11760"/>
  </bookViews>
  <sheets>
    <sheet name="Лист1" sheetId="1" r:id="rId1"/>
    <sheet name="v1bvyumsqh02d2hwuje5xik5uk" sheetId="4" state="hidden" r:id="rId2"/>
  </sheets>
  <definedNames>
    <definedName name="bbi1iepey541b3erm5gspvzrtk">v1bvyumsqh02d2hwuje5xik5uk!$Q$20:$U$20</definedName>
    <definedName name="eaho2ejrtdbq5dbiou1fruoidk">v1bvyumsqh02d2hwuje5xik5uk!$B$15</definedName>
    <definedName name="frupzostrx2engzlq5coj1izgc">v1bvyumsqh02d2hwuje5xik5uk!$C$21:$C$69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v1bvyumsqh02d2hwuje5xik5uk!$P$21:$P$69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J15" i="1" l="1"/>
  <c r="J33" i="1"/>
  <c r="I61" i="1" l="1"/>
  <c r="I63" i="1" s="1"/>
  <c r="J63" i="1"/>
  <c r="K61" i="1"/>
  <c r="L61" i="1"/>
  <c r="H61" i="1"/>
  <c r="H63" i="1" s="1"/>
  <c r="L62" i="1"/>
  <c r="K62" i="1"/>
  <c r="B4" i="4"/>
  <c r="A19" i="4"/>
  <c r="A18" i="4"/>
  <c r="C67" i="4"/>
  <c r="C65" i="4"/>
  <c r="C63" i="4"/>
  <c r="C61" i="4"/>
  <c r="C59" i="4"/>
  <c r="C57" i="4"/>
  <c r="C55" i="4"/>
  <c r="C53" i="4"/>
  <c r="C51" i="4"/>
  <c r="C49" i="4"/>
  <c r="C47" i="4"/>
  <c r="C45" i="4"/>
  <c r="C43" i="4"/>
  <c r="C37" i="4"/>
  <c r="C35" i="4"/>
  <c r="C33" i="4"/>
  <c r="C31" i="4"/>
  <c r="C29" i="4"/>
  <c r="C27" i="4"/>
  <c r="C25" i="4"/>
  <c r="J21" i="4"/>
  <c r="F21" i="4"/>
  <c r="H21" i="4"/>
  <c r="C68" i="4"/>
  <c r="C66" i="4"/>
  <c r="C64" i="4"/>
  <c r="C62" i="4"/>
  <c r="C60" i="4"/>
  <c r="C58" i="4"/>
  <c r="C56" i="4"/>
  <c r="C54" i="4"/>
  <c r="C52" i="4"/>
  <c r="C50" i="4"/>
  <c r="C48" i="4"/>
  <c r="C46" i="4"/>
  <c r="C36" i="4"/>
  <c r="C34" i="4"/>
  <c r="C32" i="4"/>
  <c r="C30" i="4"/>
  <c r="C28" i="4"/>
  <c r="C26" i="4"/>
  <c r="C24" i="4"/>
  <c r="I21" i="4"/>
  <c r="G21" i="4"/>
  <c r="C22" i="4"/>
  <c r="E21" i="4"/>
  <c r="N21" i="4"/>
  <c r="C23" i="4"/>
  <c r="C38" i="4"/>
  <c r="C39" i="4"/>
  <c r="C40" i="4"/>
  <c r="C41" i="4"/>
  <c r="C44" i="4"/>
  <c r="C42" i="4"/>
  <c r="M21" i="4"/>
  <c r="L21" i="4"/>
  <c r="K21" i="4"/>
  <c r="O21" i="4"/>
  <c r="D21" i="4"/>
  <c r="L63" i="1" l="1"/>
  <c r="K63" i="1"/>
  <c r="C21" i="4"/>
</calcChain>
</file>

<file path=xl/comments1.xml><?xml version="1.0" encoding="utf-8"?>
<comments xmlns="http://schemas.openxmlformats.org/spreadsheetml/2006/main">
  <authors>
    <author>maksimova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<sst xmlns="http://schemas.openxmlformats.org/spreadsheetml/2006/main" count="641" uniqueCount="153">
  <si>
    <t>Лист1</t>
  </si>
  <si>
    <t>CalcsheetClient.Data</t>
  </si>
  <si>
    <t>[RowID]</t>
  </si>
  <si>
    <t>Название
Формируется автоматически</t>
  </si>
  <si>
    <t>Название</t>
  </si>
  <si>
    <t>RowName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</si>
  <si>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</si>
  <si>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</si>
  <si>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</si>
  <si>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</si>
  <si>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</si>
  <si>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</si>
  <si>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EXPR_33</t>
  </si>
  <si>
    <t>{0EFB3525-61E2-4F49-8B05-63D08887B880}</t>
  </si>
  <si>
    <t>Формула
Подраздел</t>
  </si>
  <si>
    <t>Подраздел</t>
  </si>
  <si>
    <t>EXPR_34</t>
  </si>
  <si>
    <t>{D68F952E-545E-4FF8-953B-074053D13D6D}</t>
  </si>
  <si>
    <t>Формула
Целевая статья</t>
  </si>
  <si>
    <t>Целевая статья</t>
  </si>
  <si>
    <t>EXPR_41</t>
  </si>
  <si>
    <t>{D4A54D4E-1B63-448D-A4CB-3C4ECEF79F11}</t>
  </si>
  <si>
    <t>ВР
Код</t>
  </si>
  <si>
    <t>Код ВР</t>
  </si>
  <si>
    <t>RG_19_1</t>
  </si>
  <si>
    <t>RG_23_1</t>
  </si>
  <si>
    <t>RG_27_1</t>
  </si>
  <si>
    <t>Формула
% исполнения к уточненному плану</t>
  </si>
  <si>
    <t>% исполнения к уточненному плану</t>
  </si>
  <si>
    <t>EXPR_37</t>
  </si>
  <si>
    <t>{AD20D21E-86B7-4390-B67C-177C3FDB3782}</t>
  </si>
  <si>
    <t>Формула
% исполнения к прошлому году</t>
  </si>
  <si>
    <t>% исполнения к прошлому году</t>
  </si>
  <si>
    <t>EXPR_39</t>
  </si>
  <si>
    <t>{85D78504-EFFD-498F-80CB-CF6098662731}</t>
  </si>
  <si>
    <t>[Bookmark]</t>
  </si>
  <si>
    <t>Все администраторы</t>
  </si>
  <si>
    <t/>
  </si>
  <si>
    <t>к Решению Совета депутатов</t>
  </si>
  <si>
    <t>ОТЧЁТ</t>
  </si>
  <si>
    <t>тыс.руб.</t>
  </si>
  <si>
    <t>Глава</t>
  </si>
  <si>
    <t>Вид расходов</t>
  </si>
  <si>
    <t>% исполне-ния к прошло-му году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</si>
  <si>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</si>
  <si>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</si>
  <si>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</si>
  <si>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</si>
  <si>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RGD_3_Поселение_000_1122_На отчетную дату прошлого года_05</t>
  </si>
  <si>
    <t>RGD_1_Поселение_000_1122_На отчетную дату текущего года_05</t>
  </si>
  <si>
    <t>RGD_2_Поселение_000_1122_На отчетную дату текущего года_05</t>
  </si>
  <si>
    <t>Узел Кезского района</t>
  </si>
  <si>
    <t>01.04.2019</t>
  </si>
  <si>
    <t>CLS_F_FullBusinessCode_146</t>
  </si>
  <si>
    <t>CLS_S_146</t>
  </si>
  <si>
    <t>CLS_F_FullBusinessCode_147</t>
  </si>
  <si>
    <t>CLS_S_147</t>
  </si>
  <si>
    <t>CLS_S_156</t>
  </si>
  <si>
    <t>CLS_S_145</t>
  </si>
  <si>
    <t>CLS_F_FullBusinessCode_144</t>
  </si>
  <si>
    <t>CLS_S_144</t>
  </si>
  <si>
    <t>{BEC9A36E-FCF2-41D7-8BF1-09047FFC1494}</t>
  </si>
  <si>
    <t>3895_x000D_
1</t>
  </si>
  <si>
    <t>1386=-1,1396=-1,1416=-1,1415=-1,1399=-1</t>
  </si>
  <si>
    <t>Администрация муниципального образования «Мысовское»</t>
  </si>
  <si>
    <t>447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</si>
  <si>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</si>
  <si>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</si>
  <si>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</si>
  <si>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</si>
  <si>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</si>
  <si>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</si>
  <si>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</si>
  <si>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</si>
  <si>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</si>
  <si>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</si>
  <si>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</si>
  <si>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</si>
  <si>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</si>
  <si>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</si>
  <si>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</si>
  <si>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</si>
  <si>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</si>
  <si>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Аппарат органов местного самоуправления</t>
  </si>
  <si>
    <t>9900060030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</si>
  <si>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</si>
  <si>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</si>
  <si>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</si>
  <si>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</si>
  <si>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</si>
  <si>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</si>
  <si>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</si>
  <si>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</si>
  <si>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</si>
  <si>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</si>
  <si>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</si>
  <si>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</si>
  <si>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</si>
  <si>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Иные выплаты персоналу государственных (муниципальных) органов, за исключением фонда оплаты труда</t>
  </si>
  <si>
    <t>122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</si>
  <si>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</si>
  <si>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</si>
  <si>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</si>
  <si>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</si>
  <si>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10</t>
  </si>
  <si>
    <t>Проведение мероприятий по обеспечению безопасности библиотек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</si>
  <si>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</si>
  <si>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</si>
  <si>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</si>
  <si>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</si>
  <si>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Расходы на развитие охраны общественного порядка</t>
  </si>
  <si>
    <t>9900061950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</si>
  <si>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</si>
  <si>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</si>
  <si>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</si>
  <si>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</si>
  <si>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</si>
  <si>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Капитальный ремонт, ремонт и содержание автомобильных дорог общего пользования местного значения</t>
  </si>
  <si>
    <t>9900062510</t>
  </si>
  <si>
    <t>Освещение автомобильных дорог общего пользования</t>
  </si>
  <si>
    <t>9900062530</t>
  </si>
  <si>
    <t>Жилищно-коммунальное хозяйство</t>
  </si>
  <si>
    <t>0500</t>
  </si>
  <si>
    <t>05</t>
  </si>
  <si>
    <t>Благоустройство</t>
  </si>
  <si>
    <t>0503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</si>
  <si>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</si>
  <si>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</si>
  <si>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</si>
  <si>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</si>
  <si>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00I</t>
  </si>
  <si>
    <t>0002J</t>
  </si>
  <si>
    <t>124</t>
  </si>
  <si>
    <t>0002L</t>
  </si>
  <si>
    <t>00027</t>
  </si>
  <si>
    <t>0003S</t>
  </si>
  <si>
    <t>0003W</t>
  </si>
  <si>
    <t>0004C</t>
  </si>
  <si>
    <t>0004E</t>
  </si>
  <si>
    <t>00046</t>
  </si>
  <si>
    <t>00048</t>
  </si>
  <si>
    <t>Мысовское*01.04.2020</t>
  </si>
  <si>
    <t>Вариант=Кезский 2020;
Табл=Кассовое исполнение бюджета МО 2019;
МО=1300507;
КОСГУ=000;
УБ=1122;
Дата=20190401;
Узлы=05;</t>
  </si>
  <si>
    <t>Вариант=Кезский 2020;
Табл=Уточненные росписи бюджета МО 2020;
МО=1300507;
КОСГУ=000;
УБ=1122;
Дата=20200401;
Узлы=05;</t>
  </si>
  <si>
    <t>Вариант=Кезский 2020;
Табл=Кассовое исполнение бюджета МО 2020;
МО=1300507;
КОСГУ=000;
УБ=1122;
Дата=20200401;
Узлы=05;</t>
  </si>
  <si>
    <t>Приложение № 2</t>
  </si>
  <si>
    <t>муниципального образования "Мысовское"</t>
  </si>
  <si>
    <t xml:space="preserve"> об исполнении по ведомственной классификации расходов бюджета муниципального образования </t>
  </si>
  <si>
    <t>от 14.05.2021 года №195</t>
  </si>
  <si>
    <t>"Мысовское" 1 квартал  2021 года</t>
  </si>
  <si>
    <t>Исполнение на 01.04.2020 год</t>
  </si>
  <si>
    <t>Уточнённый план на 2021 год</t>
  </si>
  <si>
    <t>Исполнение на 01.04.2021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</si>
</sst>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164" fontId="3" fillId="0" borderId="1" xfId="0" quotePrefix="1" applyNumberFormat="1" applyFont="1" applyBorder="1" applyAlignment="1">
      <alignment wrapText="1"/>
    </xf>
    <xf numFmtId="49" fontId="4" fillId="0" borderId="1" xfId="0" quotePrefix="1" applyNumberFormat="1" applyFont="1" applyBorder="1" applyAlignment="1">
      <alignment horizontal="center" wrapText="1"/>
    </xf>
    <xf numFmtId="0" fontId="4" fillId="0" borderId="1" xfId="0" quotePrefix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ill="1"/>
    <xf numFmtId="0" fontId="4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Alignment="1">
      <alignment wrapText="1"/>
    </xf>
    <xf numFmtId="49" fontId="9" fillId="0" borderId="0" xfId="0" quotePrefix="1" applyNumberFormat="1" applyFont="1" applyFill="1" applyAlignment="1">
      <alignment horizontal="center" wrapText="1"/>
    </xf>
    <xf numFmtId="0" fontId="9" fillId="0" borderId="0" xfId="0" quotePrefix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49" fontId="10" fillId="0" borderId="0" xfId="0" quotePrefix="1" applyNumberFormat="1" applyFont="1" applyFill="1" applyAlignment="1">
      <alignment wrapText="1"/>
    </xf>
    <xf numFmtId="49" fontId="10" fillId="0" borderId="0" xfId="0" quotePrefix="1" applyNumberFormat="1" applyFont="1" applyFill="1" applyAlignment="1">
      <alignment horizontal="center" wrapText="1"/>
    </xf>
    <xf numFmtId="0" fontId="10" fillId="0" borderId="0" xfId="0" quotePrefix="1" applyFont="1" applyFill="1" applyAlignment="1">
      <alignment horizontal="center" wrapText="1"/>
    </xf>
    <xf numFmtId="0" fontId="10" fillId="0" borderId="0" xfId="0" applyFont="1" applyFill="1" applyAlignment="1">
      <alignment wrapText="1"/>
    </xf>
    <xf numFmtId="49" fontId="12" fillId="0" borderId="1" xfId="0" quotePrefix="1" applyNumberFormat="1" applyFont="1" applyBorder="1" applyAlignment="1">
      <alignment horizontal="center" wrapText="1"/>
    </xf>
    <xf numFmtId="0" fontId="12" fillId="0" borderId="1" xfId="0" quotePrefix="1" applyFont="1" applyFill="1" applyBorder="1" applyAlignment="1">
      <alignment wrapText="1"/>
    </xf>
    <xf numFmtId="0" fontId="10" fillId="0" borderId="1" xfId="0" applyFont="1" applyBorder="1" applyAlignment="1"/>
    <xf numFmtId="49" fontId="0" fillId="0" borderId="0" xfId="0" applyNumberFormat="1" applyFill="1"/>
    <xf numFmtId="165" fontId="4" fillId="0" borderId="1" xfId="0" quotePrefix="1" applyNumberFormat="1" applyFont="1" applyFill="1" applyBorder="1" applyAlignment="1">
      <alignment wrapText="1"/>
    </xf>
    <xf numFmtId="165" fontId="4" fillId="0" borderId="1" xfId="0" quotePrefix="1" applyNumberFormat="1" applyFont="1" applyBorder="1" applyAlignment="1">
      <alignment wrapText="1"/>
    </xf>
    <xf numFmtId="165" fontId="10" fillId="0" borderId="1" xfId="0" applyNumberFormat="1" applyFont="1" applyBorder="1" applyAlignment="1"/>
    <xf numFmtId="165" fontId="10" fillId="0" borderId="1" xfId="0" applyNumberFormat="1" applyFont="1" applyFill="1" applyBorder="1" applyAlignment="1"/>
    <xf numFmtId="164" fontId="11" fillId="0" borderId="1" xfId="0" quotePrefix="1" applyNumberFormat="1" applyFont="1" applyBorder="1" applyAlignment="1">
      <alignment wrapText="1"/>
    </xf>
    <xf numFmtId="165" fontId="12" fillId="0" borderId="1" xfId="0" quotePrefix="1" applyNumberFormat="1" applyFont="1" applyFill="1" applyBorder="1" applyAlignment="1">
      <alignment wrapText="1"/>
    </xf>
    <xf numFmtId="165" fontId="12" fillId="0" borderId="1" xfId="0" quotePrefix="1" applyNumberFormat="1" applyFont="1" applyBorder="1" applyAlignment="1">
      <alignment wrapText="1"/>
    </xf>
    <xf numFmtId="49" fontId="0" fillId="0" borderId="0" xfId="0" applyNumberFormat="1" applyAlignment="1">
      <alignment wrapText="1"/>
    </xf>
    <xf numFmtId="49" fontId="10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 wrapText="1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4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66"/>
  <sheetViews>
    <sheetView tabSelected="1" topLeftCell="A60" workbookViewId="0">
      <selection activeCell="K11" sqref="K11"/>
    </sheetView>
  </sheetViews>
  <sheetFormatPr defaultRowHeight="15" x14ac:dyDescent="0.25"/>
  <cols>
    <col min="1" max="1" width="50.85546875" style="31" customWidth="1"/>
    <col min="2" max="2" width="5.85546875" style="11" customWidth="1"/>
    <col min="3" max="3" width="7" style="11" hidden="1" customWidth="1"/>
    <col min="4" max="4" width="4" style="11" customWidth="1"/>
    <col min="5" max="5" width="3.42578125" style="11" customWidth="1"/>
    <col min="6" max="6" width="9.140625" style="11"/>
    <col min="7" max="7" width="4.5703125" style="11" customWidth="1"/>
    <col min="8" max="12" width="9" style="13" customWidth="1"/>
    <col min="13" max="16384" width="9.140625" style="7"/>
  </cols>
  <sheetData>
    <row r="1" spans="1:12" s="6" customFormat="1" ht="13.5" hidden="1" customHeight="1" x14ac:dyDescent="0.25">
      <c r="A1" s="3"/>
      <c r="B1" s="4"/>
      <c r="C1" s="4"/>
      <c r="D1" s="4"/>
      <c r="E1" s="4"/>
      <c r="F1" s="4"/>
      <c r="G1" s="4"/>
      <c r="H1" s="32"/>
      <c r="I1" s="33"/>
      <c r="J1" s="32"/>
      <c r="K1" s="5"/>
      <c r="L1" s="5"/>
    </row>
    <row r="2" spans="1:12" x14ac:dyDescent="0.25">
      <c r="A2" s="42" t="s">
        <v>145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x14ac:dyDescent="0.25">
      <c r="A3" s="43" t="s">
        <v>38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A4" s="44" t="s">
        <v>146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 t="s">
        <v>148</v>
      </c>
    </row>
    <row r="6" spans="1:12" ht="9" customHeight="1" x14ac:dyDescent="0.25">
      <c r="A6" s="1"/>
      <c r="B6" s="9"/>
      <c r="C6" s="9"/>
      <c r="D6" s="10"/>
      <c r="E6" s="10"/>
      <c r="F6" s="10"/>
      <c r="G6" s="10"/>
      <c r="H6" s="7"/>
      <c r="I6" s="10"/>
      <c r="J6" s="7"/>
      <c r="K6" s="7"/>
      <c r="L6" s="7"/>
    </row>
    <row r="7" spans="1:12" ht="16.5" x14ac:dyDescent="0.25">
      <c r="A7" s="45" t="s">
        <v>39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7.25" customHeight="1" x14ac:dyDescent="0.25">
      <c r="A8" s="46" t="s">
        <v>147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5.75" customHeight="1" x14ac:dyDescent="0.25">
      <c r="A9" s="46" t="s">
        <v>149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1"/>
      <c r="B10" s="9"/>
      <c r="C10" s="9"/>
      <c r="D10" s="9"/>
      <c r="E10" s="9"/>
      <c r="H10" s="12"/>
      <c r="J10" s="12"/>
      <c r="K10" s="12"/>
      <c r="L10" s="12" t="s">
        <v>40</v>
      </c>
    </row>
    <row r="11" spans="1:12" ht="73.5" customHeight="1" x14ac:dyDescent="0.25">
      <c r="A11" s="14" t="s">
        <v>4</v>
      </c>
      <c r="B11" s="14" t="s">
        <v>41</v>
      </c>
      <c r="C11" s="15"/>
      <c r="D11" s="16" t="s">
        <v>11</v>
      </c>
      <c r="E11" s="16" t="s">
        <v>15</v>
      </c>
      <c r="F11" s="14" t="s">
        <v>19</v>
      </c>
      <c r="G11" s="17" t="s">
        <v>42</v>
      </c>
      <c r="H11" s="18" t="s">
        <v>150</v>
      </c>
      <c r="I11" s="19" t="s">
        <v>151</v>
      </c>
      <c r="J11" s="18" t="s">
        <v>152</v>
      </c>
      <c r="K11" s="19" t="s">
        <v>44</v>
      </c>
      <c r="L11" s="19" t="s">
        <v>43</v>
      </c>
    </row>
    <row r="12" spans="1:12" s="23" customFormat="1" ht="15.75" hidden="1" customHeight="1" x14ac:dyDescent="0.25">
      <c r="A12" s="20" t="s">
        <v>3</v>
      </c>
      <c r="B12" s="21" t="s">
        <v>6</v>
      </c>
      <c r="C12" s="21" t="s">
        <v>8</v>
      </c>
      <c r="D12" s="21" t="s">
        <v>10</v>
      </c>
      <c r="E12" s="21" t="s">
        <v>14</v>
      </c>
      <c r="F12" s="21" t="s">
        <v>18</v>
      </c>
      <c r="G12" s="21" t="s">
        <v>22</v>
      </c>
      <c r="H12" s="22" t="s">
        <v>142</v>
      </c>
      <c r="I12" s="22" t="s">
        <v>143</v>
      </c>
      <c r="J12" s="22" t="s">
        <v>144</v>
      </c>
      <c r="K12" s="22" t="s">
        <v>27</v>
      </c>
      <c r="L12" s="22" t="s">
        <v>31</v>
      </c>
    </row>
    <row r="13" spans="1:12" s="27" customFormat="1" ht="42.75" hidden="1" customHeight="1" x14ac:dyDescent="0.2">
      <c r="A13" s="24" t="s">
        <v>4</v>
      </c>
      <c r="B13" s="25" t="s">
        <v>7</v>
      </c>
      <c r="C13" s="25" t="s">
        <v>9</v>
      </c>
      <c r="D13" s="25" t="s">
        <v>11</v>
      </c>
      <c r="E13" s="25" t="s">
        <v>15</v>
      </c>
      <c r="F13" s="25" t="s">
        <v>19</v>
      </c>
      <c r="G13" s="25" t="s">
        <v>23</v>
      </c>
      <c r="H13" s="26" t="s">
        <v>52</v>
      </c>
      <c r="I13" s="26" t="s">
        <v>141</v>
      </c>
      <c r="J13" s="26" t="s">
        <v>51</v>
      </c>
      <c r="K13" s="26" t="s">
        <v>28</v>
      </c>
      <c r="L13" s="26" t="s">
        <v>32</v>
      </c>
    </row>
    <row r="14" spans="1:12" s="27" customFormat="1" ht="14.25" hidden="1" x14ac:dyDescent="0.2">
      <c r="A14" s="36" t="s">
        <v>36</v>
      </c>
      <c r="B14" s="28" t="s">
        <v>37</v>
      </c>
      <c r="C14" s="28" t="s">
        <v>37</v>
      </c>
      <c r="D14" s="28" t="s">
        <v>37</v>
      </c>
      <c r="E14" s="28" t="s">
        <v>37</v>
      </c>
      <c r="F14" s="28" t="s">
        <v>37</v>
      </c>
      <c r="G14" s="28" t="s">
        <v>37</v>
      </c>
      <c r="H14" s="37"/>
      <c r="I14" s="38">
        <v>2288.4798700000001</v>
      </c>
      <c r="J14" s="37">
        <v>469.37439999999998</v>
      </c>
      <c r="K14" s="29">
        <v>20.5</v>
      </c>
      <c r="L14" s="29"/>
    </row>
    <row r="15" spans="1:12" s="27" customFormat="1" ht="14.25" x14ac:dyDescent="0.2">
      <c r="A15" s="36" t="s">
        <v>64</v>
      </c>
      <c r="B15" s="28" t="s">
        <v>65</v>
      </c>
      <c r="C15" s="28" t="s">
        <v>37</v>
      </c>
      <c r="D15" s="28" t="s">
        <v>37</v>
      </c>
      <c r="E15" s="28" t="s">
        <v>37</v>
      </c>
      <c r="F15" s="28" t="s">
        <v>37</v>
      </c>
      <c r="G15" s="28" t="s">
        <v>37</v>
      </c>
      <c r="H15" s="37"/>
      <c r="I15" s="38">
        <v>2288.4798700000001</v>
      </c>
      <c r="J15" s="37">
        <f>469.3744+J30</f>
        <v>491.17439999999999</v>
      </c>
      <c r="K15" s="29">
        <v>21.5</v>
      </c>
      <c r="L15" s="29"/>
    </row>
    <row r="16" spans="1:12" s="27" customFormat="1" ht="14.25" x14ac:dyDescent="0.2">
      <c r="A16" s="36" t="s">
        <v>66</v>
      </c>
      <c r="B16" s="28" t="s">
        <v>65</v>
      </c>
      <c r="C16" s="28" t="s">
        <v>67</v>
      </c>
      <c r="D16" s="28" t="s">
        <v>68</v>
      </c>
      <c r="E16" s="28"/>
      <c r="F16" s="28" t="s">
        <v>37</v>
      </c>
      <c r="G16" s="28" t="s">
        <v>37</v>
      </c>
      <c r="H16" s="37"/>
      <c r="I16" s="38">
        <v>1111.4586200000001</v>
      </c>
      <c r="J16" s="37">
        <v>207.42233999999999</v>
      </c>
      <c r="K16" s="29">
        <v>18.7</v>
      </c>
      <c r="L16" s="29"/>
    </row>
    <row r="17" spans="1:12" s="27" customFormat="1" ht="24" x14ac:dyDescent="0.2">
      <c r="A17" s="36" t="s">
        <v>69</v>
      </c>
      <c r="B17" s="28" t="s">
        <v>65</v>
      </c>
      <c r="C17" s="28" t="s">
        <v>70</v>
      </c>
      <c r="D17" s="28" t="s">
        <v>68</v>
      </c>
      <c r="E17" s="28" t="s">
        <v>71</v>
      </c>
      <c r="F17" s="28" t="s">
        <v>37</v>
      </c>
      <c r="G17" s="28" t="s">
        <v>37</v>
      </c>
      <c r="H17" s="37"/>
      <c r="I17" s="38">
        <v>493.5</v>
      </c>
      <c r="J17" s="37">
        <v>86.274019999999993</v>
      </c>
      <c r="K17" s="29">
        <v>17.5</v>
      </c>
      <c r="L17" s="29"/>
    </row>
    <row r="18" spans="1:12" s="27" customFormat="1" ht="25.5" x14ac:dyDescent="0.2">
      <c r="A18" s="36" t="s">
        <v>72</v>
      </c>
      <c r="B18" s="28" t="s">
        <v>65</v>
      </c>
      <c r="C18" s="28" t="s">
        <v>70</v>
      </c>
      <c r="D18" s="28" t="s">
        <v>68</v>
      </c>
      <c r="E18" s="28" t="s">
        <v>71</v>
      </c>
      <c r="F18" s="28" t="s">
        <v>73</v>
      </c>
      <c r="G18" s="28" t="s">
        <v>37</v>
      </c>
      <c r="H18" s="37"/>
      <c r="I18" s="38">
        <v>493.5</v>
      </c>
      <c r="J18" s="37">
        <v>86.274019999999993</v>
      </c>
      <c r="K18" s="29">
        <v>17.5</v>
      </c>
      <c r="L18" s="29"/>
    </row>
    <row r="19" spans="1:12" s="27" customFormat="1" ht="25.5" x14ac:dyDescent="0.2">
      <c r="A19" s="36" t="s">
        <v>74</v>
      </c>
      <c r="B19" s="28" t="s">
        <v>65</v>
      </c>
      <c r="C19" s="28" t="s">
        <v>70</v>
      </c>
      <c r="D19" s="28" t="s">
        <v>68</v>
      </c>
      <c r="E19" s="28" t="s">
        <v>71</v>
      </c>
      <c r="F19" s="28" t="s">
        <v>75</v>
      </c>
      <c r="G19" s="28" t="s">
        <v>37</v>
      </c>
      <c r="H19" s="37"/>
      <c r="I19" s="38">
        <v>493.5</v>
      </c>
      <c r="J19" s="37">
        <v>86.274019999999993</v>
      </c>
      <c r="K19" s="29">
        <v>17.5</v>
      </c>
      <c r="L19" s="29"/>
    </row>
    <row r="20" spans="1:12" s="6" customFormat="1" ht="26.25" x14ac:dyDescent="0.25">
      <c r="A20" s="3" t="s">
        <v>76</v>
      </c>
      <c r="B20" s="4" t="s">
        <v>65</v>
      </c>
      <c r="C20" s="4" t="s">
        <v>70</v>
      </c>
      <c r="D20" s="4" t="s">
        <v>68</v>
      </c>
      <c r="E20" s="4" t="s">
        <v>71</v>
      </c>
      <c r="F20" s="4" t="s">
        <v>75</v>
      </c>
      <c r="G20" s="4" t="s">
        <v>77</v>
      </c>
      <c r="H20" s="32"/>
      <c r="I20" s="33">
        <v>379</v>
      </c>
      <c r="J20" s="32">
        <v>68.702699999999993</v>
      </c>
      <c r="K20" s="5">
        <v>18.100000000000001</v>
      </c>
      <c r="L20" s="5"/>
    </row>
    <row r="21" spans="1:12" s="6" customFormat="1" ht="36.75" x14ac:dyDescent="0.25">
      <c r="A21" s="3" t="s">
        <v>78</v>
      </c>
      <c r="B21" s="4" t="s">
        <v>65</v>
      </c>
      <c r="C21" s="4" t="s">
        <v>70</v>
      </c>
      <c r="D21" s="4" t="s">
        <v>68</v>
      </c>
      <c r="E21" s="4" t="s">
        <v>71</v>
      </c>
      <c r="F21" s="4" t="s">
        <v>75</v>
      </c>
      <c r="G21" s="4" t="s">
        <v>79</v>
      </c>
      <c r="H21" s="32"/>
      <c r="I21" s="33">
        <v>114.5</v>
      </c>
      <c r="J21" s="32">
        <v>17.57132</v>
      </c>
      <c r="K21" s="5">
        <v>15.3</v>
      </c>
      <c r="L21" s="5"/>
    </row>
    <row r="22" spans="1:12" s="27" customFormat="1" ht="36" x14ac:dyDescent="0.2">
      <c r="A22" s="36" t="s">
        <v>80</v>
      </c>
      <c r="B22" s="28" t="s">
        <v>65</v>
      </c>
      <c r="C22" s="28" t="s">
        <v>81</v>
      </c>
      <c r="D22" s="28" t="s">
        <v>68</v>
      </c>
      <c r="E22" s="28" t="s">
        <v>82</v>
      </c>
      <c r="F22" s="28" t="s">
        <v>37</v>
      </c>
      <c r="G22" s="28" t="s">
        <v>37</v>
      </c>
      <c r="H22" s="37"/>
      <c r="I22" s="38">
        <v>617.95862</v>
      </c>
      <c r="J22" s="37">
        <v>121.14832</v>
      </c>
      <c r="K22" s="29">
        <v>19.600000000000001</v>
      </c>
      <c r="L22" s="29"/>
    </row>
    <row r="23" spans="1:12" s="27" customFormat="1" ht="25.5" x14ac:dyDescent="0.2">
      <c r="A23" s="36" t="s">
        <v>72</v>
      </c>
      <c r="B23" s="28" t="s">
        <v>65</v>
      </c>
      <c r="C23" s="28" t="s">
        <v>81</v>
      </c>
      <c r="D23" s="28" t="s">
        <v>68</v>
      </c>
      <c r="E23" s="28" t="s">
        <v>82</v>
      </c>
      <c r="F23" s="28" t="s">
        <v>73</v>
      </c>
      <c r="G23" s="28" t="s">
        <v>37</v>
      </c>
      <c r="H23" s="37"/>
      <c r="I23" s="38">
        <v>617.95862</v>
      </c>
      <c r="J23" s="37">
        <v>121.14832</v>
      </c>
      <c r="K23" s="29">
        <v>19.600000000000001</v>
      </c>
      <c r="L23" s="29"/>
    </row>
    <row r="24" spans="1:12" s="27" customFormat="1" ht="25.5" x14ac:dyDescent="0.2">
      <c r="A24" s="36" t="s">
        <v>83</v>
      </c>
      <c r="B24" s="28" t="s">
        <v>65</v>
      </c>
      <c r="C24" s="28" t="s">
        <v>81</v>
      </c>
      <c r="D24" s="28" t="s">
        <v>68</v>
      </c>
      <c r="E24" s="28" t="s">
        <v>82</v>
      </c>
      <c r="F24" s="28" t="s">
        <v>84</v>
      </c>
      <c r="G24" s="28" t="s">
        <v>37</v>
      </c>
      <c r="H24" s="37"/>
      <c r="I24" s="38">
        <v>617.95862</v>
      </c>
      <c r="J24" s="37">
        <v>121.14832</v>
      </c>
      <c r="K24" s="29">
        <v>19.600000000000001</v>
      </c>
      <c r="L24" s="29"/>
    </row>
    <row r="25" spans="1:12" s="6" customFormat="1" ht="26.25" x14ac:dyDescent="0.25">
      <c r="A25" s="3" t="s">
        <v>76</v>
      </c>
      <c r="B25" s="4" t="s">
        <v>65</v>
      </c>
      <c r="C25" s="4" t="s">
        <v>81</v>
      </c>
      <c r="D25" s="4" t="s">
        <v>68</v>
      </c>
      <c r="E25" s="4" t="s">
        <v>82</v>
      </c>
      <c r="F25" s="4" t="s">
        <v>84</v>
      </c>
      <c r="G25" s="4" t="s">
        <v>77</v>
      </c>
      <c r="H25" s="32"/>
      <c r="I25" s="33">
        <v>432</v>
      </c>
      <c r="J25" s="32">
        <v>85.072919999999996</v>
      </c>
      <c r="K25" s="5">
        <v>19.7</v>
      </c>
      <c r="L25" s="5"/>
    </row>
    <row r="26" spans="1:12" s="6" customFormat="1" ht="36.75" x14ac:dyDescent="0.25">
      <c r="A26" s="3" t="s">
        <v>78</v>
      </c>
      <c r="B26" s="4" t="s">
        <v>65</v>
      </c>
      <c r="C26" s="4" t="s">
        <v>81</v>
      </c>
      <c r="D26" s="4" t="s">
        <v>68</v>
      </c>
      <c r="E26" s="4" t="s">
        <v>82</v>
      </c>
      <c r="F26" s="4" t="s">
        <v>84</v>
      </c>
      <c r="G26" s="4" t="s">
        <v>79</v>
      </c>
      <c r="H26" s="32"/>
      <c r="I26" s="33">
        <v>131.19999999999999</v>
      </c>
      <c r="J26" s="32">
        <v>22.570329999999998</v>
      </c>
      <c r="K26" s="5">
        <v>17.2</v>
      </c>
      <c r="L26" s="5"/>
    </row>
    <row r="27" spans="1:12" s="6" customFormat="1" ht="26.25" x14ac:dyDescent="0.25">
      <c r="A27" s="3" t="s">
        <v>85</v>
      </c>
      <c r="B27" s="4" t="s">
        <v>65</v>
      </c>
      <c r="C27" s="4" t="s">
        <v>81</v>
      </c>
      <c r="D27" s="4" t="s">
        <v>68</v>
      </c>
      <c r="E27" s="4" t="s">
        <v>82</v>
      </c>
      <c r="F27" s="4" t="s">
        <v>84</v>
      </c>
      <c r="G27" s="4" t="s">
        <v>86</v>
      </c>
      <c r="H27" s="32"/>
      <c r="I27" s="33">
        <v>53.058619999999998</v>
      </c>
      <c r="J27" s="32">
        <v>12.79707</v>
      </c>
      <c r="K27" s="5">
        <v>24.1</v>
      </c>
      <c r="L27" s="5"/>
    </row>
    <row r="28" spans="1:12" s="6" customFormat="1" ht="26.25" x14ac:dyDescent="0.25">
      <c r="A28" s="3" t="s">
        <v>87</v>
      </c>
      <c r="B28" s="4" t="s">
        <v>65</v>
      </c>
      <c r="C28" s="4" t="s">
        <v>81</v>
      </c>
      <c r="D28" s="4" t="s">
        <v>68</v>
      </c>
      <c r="E28" s="4" t="s">
        <v>82</v>
      </c>
      <c r="F28" s="4" t="s">
        <v>84</v>
      </c>
      <c r="G28" s="4" t="s">
        <v>88</v>
      </c>
      <c r="H28" s="32"/>
      <c r="I28" s="33">
        <v>1</v>
      </c>
      <c r="J28" s="32">
        <v>0.70799999999999996</v>
      </c>
      <c r="K28" s="5">
        <v>70.8</v>
      </c>
      <c r="L28" s="5"/>
    </row>
    <row r="29" spans="1:12" s="6" customFormat="1" ht="26.25" x14ac:dyDescent="0.25">
      <c r="A29" s="3" t="s">
        <v>89</v>
      </c>
      <c r="B29" s="4" t="s">
        <v>65</v>
      </c>
      <c r="C29" s="4" t="s">
        <v>81</v>
      </c>
      <c r="D29" s="4" t="s">
        <v>68</v>
      </c>
      <c r="E29" s="4" t="s">
        <v>82</v>
      </c>
      <c r="F29" s="4" t="s">
        <v>84</v>
      </c>
      <c r="G29" s="4" t="s">
        <v>90</v>
      </c>
      <c r="H29" s="32"/>
      <c r="I29" s="33">
        <v>0.7</v>
      </c>
      <c r="J29" s="32"/>
      <c r="K29" s="5">
        <v>0</v>
      </c>
      <c r="L29" s="5"/>
    </row>
    <row r="30" spans="1:12" s="27" customFormat="1" ht="14.25" x14ac:dyDescent="0.2">
      <c r="A30" s="36" t="s">
        <v>91</v>
      </c>
      <c r="B30" s="28" t="s">
        <v>65</v>
      </c>
      <c r="C30" s="28" t="s">
        <v>92</v>
      </c>
      <c r="D30" s="28" t="s">
        <v>71</v>
      </c>
      <c r="E30" s="28"/>
      <c r="F30" s="28" t="s">
        <v>37</v>
      </c>
      <c r="G30" s="28" t="s">
        <v>37</v>
      </c>
      <c r="H30" s="37"/>
      <c r="I30" s="38">
        <v>91.8</v>
      </c>
      <c r="J30" s="37">
        <v>21.8</v>
      </c>
      <c r="K30" s="29">
        <v>0</v>
      </c>
      <c r="L30" s="29"/>
    </row>
    <row r="31" spans="1:12" s="27" customFormat="1" ht="14.25" x14ac:dyDescent="0.2">
      <c r="A31" s="36" t="s">
        <v>93</v>
      </c>
      <c r="B31" s="28" t="s">
        <v>65</v>
      </c>
      <c r="C31" s="28" t="s">
        <v>94</v>
      </c>
      <c r="D31" s="28" t="s">
        <v>71</v>
      </c>
      <c r="E31" s="28" t="s">
        <v>95</v>
      </c>
      <c r="F31" s="28" t="s">
        <v>37</v>
      </c>
      <c r="G31" s="28" t="s">
        <v>37</v>
      </c>
      <c r="H31" s="37"/>
      <c r="I31" s="38">
        <v>91.8</v>
      </c>
      <c r="J31" s="37">
        <v>21.8</v>
      </c>
      <c r="K31" s="29">
        <v>0</v>
      </c>
      <c r="L31" s="29"/>
    </row>
    <row r="32" spans="1:12" s="27" customFormat="1" ht="25.5" x14ac:dyDescent="0.2">
      <c r="A32" s="36" t="s">
        <v>72</v>
      </c>
      <c r="B32" s="28" t="s">
        <v>65</v>
      </c>
      <c r="C32" s="28" t="s">
        <v>94</v>
      </c>
      <c r="D32" s="28" t="s">
        <v>71</v>
      </c>
      <c r="E32" s="28" t="s">
        <v>95</v>
      </c>
      <c r="F32" s="28" t="s">
        <v>73</v>
      </c>
      <c r="G32" s="28" t="s">
        <v>37</v>
      </c>
      <c r="H32" s="37"/>
      <c r="I32" s="38">
        <v>91.8</v>
      </c>
      <c r="J32" s="37">
        <v>21.8</v>
      </c>
      <c r="K32" s="29">
        <v>0</v>
      </c>
      <c r="L32" s="29"/>
    </row>
    <row r="33" spans="1:12" s="27" customFormat="1" ht="25.5" x14ac:dyDescent="0.2">
      <c r="A33" s="36" t="s">
        <v>96</v>
      </c>
      <c r="B33" s="28" t="s">
        <v>65</v>
      </c>
      <c r="C33" s="28" t="s">
        <v>94</v>
      </c>
      <c r="D33" s="28" t="s">
        <v>71</v>
      </c>
      <c r="E33" s="28" t="s">
        <v>95</v>
      </c>
      <c r="F33" s="28" t="s">
        <v>97</v>
      </c>
      <c r="G33" s="28" t="s">
        <v>37</v>
      </c>
      <c r="H33" s="37"/>
      <c r="I33" s="38">
        <v>91.8</v>
      </c>
      <c r="J33" s="37">
        <f>J34+J36</f>
        <v>21.799999999999997</v>
      </c>
      <c r="K33" s="29">
        <v>0</v>
      </c>
      <c r="L33" s="29"/>
    </row>
    <row r="34" spans="1:12" s="6" customFormat="1" ht="26.25" x14ac:dyDescent="0.25">
      <c r="A34" s="3" t="s">
        <v>76</v>
      </c>
      <c r="B34" s="4" t="s">
        <v>65</v>
      </c>
      <c r="C34" s="4" t="s">
        <v>94</v>
      </c>
      <c r="D34" s="4" t="s">
        <v>71</v>
      </c>
      <c r="E34" s="4" t="s">
        <v>95</v>
      </c>
      <c r="F34" s="4" t="s">
        <v>97</v>
      </c>
      <c r="G34" s="4" t="s">
        <v>77</v>
      </c>
      <c r="H34" s="32"/>
      <c r="I34" s="33">
        <v>68.040000000000006</v>
      </c>
      <c r="J34" s="32">
        <v>16.7</v>
      </c>
      <c r="K34" s="5">
        <v>0</v>
      </c>
      <c r="L34" s="5"/>
    </row>
    <row r="35" spans="1:12" s="6" customFormat="1" ht="26.25" x14ac:dyDescent="0.25">
      <c r="A35" s="3" t="s">
        <v>98</v>
      </c>
      <c r="B35" s="4" t="s">
        <v>65</v>
      </c>
      <c r="C35" s="4" t="s">
        <v>94</v>
      </c>
      <c r="D35" s="4" t="s">
        <v>71</v>
      </c>
      <c r="E35" s="4" t="s">
        <v>95</v>
      </c>
      <c r="F35" s="4" t="s">
        <v>97</v>
      </c>
      <c r="G35" s="4" t="s">
        <v>99</v>
      </c>
      <c r="H35" s="32"/>
      <c r="I35" s="33">
        <v>2.4</v>
      </c>
      <c r="J35" s="32"/>
      <c r="K35" s="5">
        <v>0</v>
      </c>
      <c r="L35" s="5"/>
    </row>
    <row r="36" spans="1:12" s="6" customFormat="1" ht="36.75" x14ac:dyDescent="0.25">
      <c r="A36" s="3" t="s">
        <v>78</v>
      </c>
      <c r="B36" s="4" t="s">
        <v>65</v>
      </c>
      <c r="C36" s="4" t="s">
        <v>94</v>
      </c>
      <c r="D36" s="4" t="s">
        <v>71</v>
      </c>
      <c r="E36" s="4" t="s">
        <v>95</v>
      </c>
      <c r="F36" s="4" t="s">
        <v>97</v>
      </c>
      <c r="G36" s="4" t="s">
        <v>79</v>
      </c>
      <c r="H36" s="32"/>
      <c r="I36" s="33">
        <v>20.54</v>
      </c>
      <c r="J36" s="32">
        <v>5.0999999999999996</v>
      </c>
      <c r="K36" s="5">
        <v>0</v>
      </c>
      <c r="L36" s="5"/>
    </row>
    <row r="37" spans="1:12" s="6" customFormat="1" ht="26.25" x14ac:dyDescent="0.25">
      <c r="A37" s="3" t="s">
        <v>85</v>
      </c>
      <c r="B37" s="4" t="s">
        <v>65</v>
      </c>
      <c r="C37" s="4" t="s">
        <v>94</v>
      </c>
      <c r="D37" s="4" t="s">
        <v>71</v>
      </c>
      <c r="E37" s="4" t="s">
        <v>95</v>
      </c>
      <c r="F37" s="4" t="s">
        <v>97</v>
      </c>
      <c r="G37" s="4" t="s">
        <v>86</v>
      </c>
      <c r="H37" s="32"/>
      <c r="I37" s="33">
        <v>0.82</v>
      </c>
      <c r="J37" s="32"/>
      <c r="K37" s="5">
        <v>0</v>
      </c>
      <c r="L37" s="5"/>
    </row>
    <row r="38" spans="1:12" s="27" customFormat="1" ht="24" x14ac:dyDescent="0.2">
      <c r="A38" s="36" t="s">
        <v>100</v>
      </c>
      <c r="B38" s="28" t="s">
        <v>65</v>
      </c>
      <c r="C38" s="28" t="s">
        <v>101</v>
      </c>
      <c r="D38" s="28" t="s">
        <v>95</v>
      </c>
      <c r="E38" s="28"/>
      <c r="F38" s="28" t="s">
        <v>37</v>
      </c>
      <c r="G38" s="28" t="s">
        <v>37</v>
      </c>
      <c r="H38" s="37"/>
      <c r="I38" s="38">
        <v>27</v>
      </c>
      <c r="J38" s="37"/>
      <c r="K38" s="29">
        <v>0</v>
      </c>
      <c r="L38" s="29"/>
    </row>
    <row r="39" spans="1:12" s="27" customFormat="1" ht="14.25" x14ac:dyDescent="0.2">
      <c r="A39" s="36" t="s">
        <v>102</v>
      </c>
      <c r="B39" s="28" t="s">
        <v>65</v>
      </c>
      <c r="C39" s="28" t="s">
        <v>103</v>
      </c>
      <c r="D39" s="28" t="s">
        <v>95</v>
      </c>
      <c r="E39" s="28" t="s">
        <v>104</v>
      </c>
      <c r="F39" s="28" t="s">
        <v>37</v>
      </c>
      <c r="G39" s="28" t="s">
        <v>37</v>
      </c>
      <c r="H39" s="37"/>
      <c r="I39" s="38">
        <v>25</v>
      </c>
      <c r="J39" s="37"/>
      <c r="K39" s="29">
        <v>0</v>
      </c>
      <c r="L39" s="29"/>
    </row>
    <row r="40" spans="1:12" s="27" customFormat="1" ht="25.5" x14ac:dyDescent="0.2">
      <c r="A40" s="36" t="s">
        <v>72</v>
      </c>
      <c r="B40" s="28" t="s">
        <v>65</v>
      </c>
      <c r="C40" s="28" t="s">
        <v>103</v>
      </c>
      <c r="D40" s="28" t="s">
        <v>95</v>
      </c>
      <c r="E40" s="28" t="s">
        <v>104</v>
      </c>
      <c r="F40" s="28" t="s">
        <v>73</v>
      </c>
      <c r="G40" s="28" t="s">
        <v>37</v>
      </c>
      <c r="H40" s="37"/>
      <c r="I40" s="38">
        <v>25</v>
      </c>
      <c r="J40" s="37"/>
      <c r="K40" s="29">
        <v>0</v>
      </c>
      <c r="L40" s="29"/>
    </row>
    <row r="41" spans="1:12" s="27" customFormat="1" ht="25.5" x14ac:dyDescent="0.2">
      <c r="A41" s="36" t="s">
        <v>105</v>
      </c>
      <c r="B41" s="28" t="s">
        <v>65</v>
      </c>
      <c r="C41" s="28" t="s">
        <v>103</v>
      </c>
      <c r="D41" s="28" t="s">
        <v>95</v>
      </c>
      <c r="E41" s="28" t="s">
        <v>104</v>
      </c>
      <c r="F41" s="28" t="s">
        <v>106</v>
      </c>
      <c r="G41" s="28" t="s">
        <v>37</v>
      </c>
      <c r="H41" s="37"/>
      <c r="I41" s="38">
        <v>25</v>
      </c>
      <c r="J41" s="37"/>
      <c r="K41" s="29">
        <v>0</v>
      </c>
      <c r="L41" s="29"/>
    </row>
    <row r="42" spans="1:12" s="6" customFormat="1" ht="26.25" x14ac:dyDescent="0.25">
      <c r="A42" s="3" t="s">
        <v>85</v>
      </c>
      <c r="B42" s="4" t="s">
        <v>65</v>
      </c>
      <c r="C42" s="4" t="s">
        <v>103</v>
      </c>
      <c r="D42" s="4" t="s">
        <v>95</v>
      </c>
      <c r="E42" s="4" t="s">
        <v>104</v>
      </c>
      <c r="F42" s="4" t="s">
        <v>106</v>
      </c>
      <c r="G42" s="4" t="s">
        <v>86</v>
      </c>
      <c r="H42" s="32"/>
      <c r="I42" s="33">
        <v>25</v>
      </c>
      <c r="J42" s="32"/>
      <c r="K42" s="5">
        <v>0</v>
      </c>
      <c r="L42" s="5"/>
    </row>
    <row r="43" spans="1:12" s="27" customFormat="1" ht="24" x14ac:dyDescent="0.2">
      <c r="A43" s="36" t="s">
        <v>107</v>
      </c>
      <c r="B43" s="28" t="s">
        <v>65</v>
      </c>
      <c r="C43" s="28" t="s">
        <v>108</v>
      </c>
      <c r="D43" s="28" t="s">
        <v>95</v>
      </c>
      <c r="E43" s="28" t="s">
        <v>109</v>
      </c>
      <c r="F43" s="28" t="s">
        <v>37</v>
      </c>
      <c r="G43" s="28" t="s">
        <v>37</v>
      </c>
      <c r="H43" s="37"/>
      <c r="I43" s="38">
        <v>2</v>
      </c>
      <c r="J43" s="37"/>
      <c r="K43" s="29">
        <v>0</v>
      </c>
      <c r="L43" s="29"/>
    </row>
    <row r="44" spans="1:12" s="27" customFormat="1" ht="25.5" x14ac:dyDescent="0.2">
      <c r="A44" s="36" t="s">
        <v>72</v>
      </c>
      <c r="B44" s="28" t="s">
        <v>65</v>
      </c>
      <c r="C44" s="28" t="s">
        <v>108</v>
      </c>
      <c r="D44" s="28" t="s">
        <v>95</v>
      </c>
      <c r="E44" s="28" t="s">
        <v>109</v>
      </c>
      <c r="F44" s="28" t="s">
        <v>73</v>
      </c>
      <c r="G44" s="28" t="s">
        <v>37</v>
      </c>
      <c r="H44" s="37"/>
      <c r="I44" s="38">
        <v>2</v>
      </c>
      <c r="J44" s="37"/>
      <c r="K44" s="29">
        <v>0</v>
      </c>
      <c r="L44" s="29"/>
    </row>
    <row r="45" spans="1:12" s="27" customFormat="1" ht="25.5" x14ac:dyDescent="0.2">
      <c r="A45" s="36" t="s">
        <v>110</v>
      </c>
      <c r="B45" s="28" t="s">
        <v>65</v>
      </c>
      <c r="C45" s="28" t="s">
        <v>108</v>
      </c>
      <c r="D45" s="28" t="s">
        <v>95</v>
      </c>
      <c r="E45" s="28" t="s">
        <v>109</v>
      </c>
      <c r="F45" s="28" t="s">
        <v>111</v>
      </c>
      <c r="G45" s="28" t="s">
        <v>37</v>
      </c>
      <c r="H45" s="37"/>
      <c r="I45" s="38">
        <v>2</v>
      </c>
      <c r="J45" s="37"/>
      <c r="K45" s="29">
        <v>0</v>
      </c>
      <c r="L45" s="29"/>
    </row>
    <row r="46" spans="1:12" s="6" customFormat="1" ht="26.25" x14ac:dyDescent="0.25">
      <c r="A46" s="3" t="s">
        <v>85</v>
      </c>
      <c r="B46" s="4" t="s">
        <v>65</v>
      </c>
      <c r="C46" s="4" t="s">
        <v>108</v>
      </c>
      <c r="D46" s="4" t="s">
        <v>95</v>
      </c>
      <c r="E46" s="4" t="s">
        <v>109</v>
      </c>
      <c r="F46" s="4" t="s">
        <v>111</v>
      </c>
      <c r="G46" s="4" t="s">
        <v>86</v>
      </c>
      <c r="H46" s="32"/>
      <c r="I46" s="33">
        <v>2</v>
      </c>
      <c r="J46" s="32"/>
      <c r="K46" s="5">
        <v>0</v>
      </c>
      <c r="L46" s="5"/>
    </row>
    <row r="47" spans="1:12" s="27" customFormat="1" ht="14.25" x14ac:dyDescent="0.2">
      <c r="A47" s="36" t="s">
        <v>112</v>
      </c>
      <c r="B47" s="28" t="s">
        <v>65</v>
      </c>
      <c r="C47" s="28" t="s">
        <v>113</v>
      </c>
      <c r="D47" s="28" t="s">
        <v>82</v>
      </c>
      <c r="E47" s="28"/>
      <c r="F47" s="28" t="s">
        <v>37</v>
      </c>
      <c r="G47" s="28" t="s">
        <v>37</v>
      </c>
      <c r="H47" s="37"/>
      <c r="I47" s="38">
        <v>940.92124999999999</v>
      </c>
      <c r="J47" s="37">
        <v>261.95206000000002</v>
      </c>
      <c r="K47" s="29">
        <v>27.8</v>
      </c>
      <c r="L47" s="29"/>
    </row>
    <row r="48" spans="1:12" s="27" customFormat="1" ht="14.25" x14ac:dyDescent="0.2">
      <c r="A48" s="36" t="s">
        <v>114</v>
      </c>
      <c r="B48" s="28" t="s">
        <v>65</v>
      </c>
      <c r="C48" s="28" t="s">
        <v>115</v>
      </c>
      <c r="D48" s="28" t="s">
        <v>82</v>
      </c>
      <c r="E48" s="28" t="s">
        <v>116</v>
      </c>
      <c r="F48" s="28" t="s">
        <v>37</v>
      </c>
      <c r="G48" s="28" t="s">
        <v>37</v>
      </c>
      <c r="H48" s="37"/>
      <c r="I48" s="38">
        <v>940.92124999999999</v>
      </c>
      <c r="J48" s="37">
        <v>261.95206000000002</v>
      </c>
      <c r="K48" s="29">
        <v>27.8</v>
      </c>
      <c r="L48" s="29"/>
    </row>
    <row r="49" spans="1:12" s="27" customFormat="1" ht="25.5" x14ac:dyDescent="0.2">
      <c r="A49" s="36" t="s">
        <v>72</v>
      </c>
      <c r="B49" s="28" t="s">
        <v>65</v>
      </c>
      <c r="C49" s="28" t="s">
        <v>115</v>
      </c>
      <c r="D49" s="28" t="s">
        <v>82</v>
      </c>
      <c r="E49" s="28" t="s">
        <v>116</v>
      </c>
      <c r="F49" s="28" t="s">
        <v>73</v>
      </c>
      <c r="G49" s="28" t="s">
        <v>37</v>
      </c>
      <c r="H49" s="37"/>
      <c r="I49" s="38">
        <v>940.92124999999999</v>
      </c>
      <c r="J49" s="37">
        <v>261.95206000000002</v>
      </c>
      <c r="K49" s="29">
        <v>27.8</v>
      </c>
      <c r="L49" s="29"/>
    </row>
    <row r="50" spans="1:12" s="27" customFormat="1" ht="25.5" x14ac:dyDescent="0.2">
      <c r="A50" s="36" t="s">
        <v>117</v>
      </c>
      <c r="B50" s="28" t="s">
        <v>65</v>
      </c>
      <c r="C50" s="28" t="s">
        <v>115</v>
      </c>
      <c r="D50" s="28" t="s">
        <v>82</v>
      </c>
      <c r="E50" s="28" t="s">
        <v>116</v>
      </c>
      <c r="F50" s="28" t="s">
        <v>118</v>
      </c>
      <c r="G50" s="28" t="s">
        <v>37</v>
      </c>
      <c r="H50" s="37"/>
      <c r="I50" s="38">
        <v>867.47014999999999</v>
      </c>
      <c r="J50" s="37">
        <v>244.661</v>
      </c>
      <c r="K50" s="29">
        <v>28.2</v>
      </c>
      <c r="L50" s="29"/>
    </row>
    <row r="51" spans="1:12" s="6" customFormat="1" ht="26.25" x14ac:dyDescent="0.25">
      <c r="A51" s="3" t="s">
        <v>85</v>
      </c>
      <c r="B51" s="4" t="s">
        <v>65</v>
      </c>
      <c r="C51" s="4" t="s">
        <v>115</v>
      </c>
      <c r="D51" s="4" t="s">
        <v>82</v>
      </c>
      <c r="E51" s="4" t="s">
        <v>116</v>
      </c>
      <c r="F51" s="4" t="s">
        <v>118</v>
      </c>
      <c r="G51" s="4" t="s">
        <v>86</v>
      </c>
      <c r="H51" s="32"/>
      <c r="I51" s="33">
        <v>867.47014999999999</v>
      </c>
      <c r="J51" s="32">
        <v>244.661</v>
      </c>
      <c r="K51" s="5">
        <v>28.2</v>
      </c>
      <c r="L51" s="5"/>
    </row>
    <row r="52" spans="1:12" s="27" customFormat="1" ht="25.5" x14ac:dyDescent="0.2">
      <c r="A52" s="36" t="s">
        <v>119</v>
      </c>
      <c r="B52" s="28" t="s">
        <v>65</v>
      </c>
      <c r="C52" s="28" t="s">
        <v>115</v>
      </c>
      <c r="D52" s="28" t="s">
        <v>82</v>
      </c>
      <c r="E52" s="28" t="s">
        <v>116</v>
      </c>
      <c r="F52" s="28" t="s">
        <v>120</v>
      </c>
      <c r="G52" s="28" t="s">
        <v>37</v>
      </c>
      <c r="H52" s="37"/>
      <c r="I52" s="38">
        <v>73.451099999999997</v>
      </c>
      <c r="J52" s="37">
        <v>17.291060000000002</v>
      </c>
      <c r="K52" s="29">
        <v>23.5</v>
      </c>
      <c r="L52" s="29"/>
    </row>
    <row r="53" spans="1:12" s="6" customFormat="1" ht="26.25" x14ac:dyDescent="0.25">
      <c r="A53" s="3" t="s">
        <v>85</v>
      </c>
      <c r="B53" s="4" t="s">
        <v>65</v>
      </c>
      <c r="C53" s="4" t="s">
        <v>115</v>
      </c>
      <c r="D53" s="4" t="s">
        <v>82</v>
      </c>
      <c r="E53" s="4" t="s">
        <v>116</v>
      </c>
      <c r="F53" s="4" t="s">
        <v>120</v>
      </c>
      <c r="G53" s="4" t="s">
        <v>86</v>
      </c>
      <c r="H53" s="32"/>
      <c r="I53" s="33">
        <v>73.451099999999997</v>
      </c>
      <c r="J53" s="32">
        <v>17.291060000000002</v>
      </c>
      <c r="K53" s="5">
        <v>23.5</v>
      </c>
      <c r="L53" s="5"/>
    </row>
    <row r="54" spans="1:12" s="27" customFormat="1" ht="14.25" x14ac:dyDescent="0.2">
      <c r="A54" s="36" t="s">
        <v>121</v>
      </c>
      <c r="B54" s="28" t="s">
        <v>65</v>
      </c>
      <c r="C54" s="28" t="s">
        <v>122</v>
      </c>
      <c r="D54" s="28" t="s">
        <v>123</v>
      </c>
      <c r="E54" s="28"/>
      <c r="F54" s="28" t="s">
        <v>37</v>
      </c>
      <c r="G54" s="28" t="s">
        <v>37</v>
      </c>
      <c r="H54" s="37"/>
      <c r="I54" s="38">
        <v>117.3</v>
      </c>
      <c r="J54" s="37"/>
      <c r="K54" s="29">
        <v>0</v>
      </c>
      <c r="L54" s="29"/>
    </row>
    <row r="55" spans="1:12" s="27" customFormat="1" ht="14.25" x14ac:dyDescent="0.2">
      <c r="A55" s="36" t="s">
        <v>124</v>
      </c>
      <c r="B55" s="28" t="s">
        <v>65</v>
      </c>
      <c r="C55" s="28" t="s">
        <v>125</v>
      </c>
      <c r="D55" s="28" t="s">
        <v>123</v>
      </c>
      <c r="E55" s="28" t="s">
        <v>95</v>
      </c>
      <c r="F55" s="28" t="s">
        <v>37</v>
      </c>
      <c r="G55" s="28" t="s">
        <v>37</v>
      </c>
      <c r="H55" s="37"/>
      <c r="I55" s="38">
        <v>117.3</v>
      </c>
      <c r="J55" s="37"/>
      <c r="K55" s="29">
        <v>0</v>
      </c>
      <c r="L55" s="29"/>
    </row>
    <row r="56" spans="1:12" s="27" customFormat="1" ht="25.5" x14ac:dyDescent="0.2">
      <c r="A56" s="36" t="s">
        <v>72</v>
      </c>
      <c r="B56" s="28" t="s">
        <v>65</v>
      </c>
      <c r="C56" s="28" t="s">
        <v>125</v>
      </c>
      <c r="D56" s="28" t="s">
        <v>123</v>
      </c>
      <c r="E56" s="28" t="s">
        <v>95</v>
      </c>
      <c r="F56" s="28" t="s">
        <v>73</v>
      </c>
      <c r="G56" s="28" t="s">
        <v>37</v>
      </c>
      <c r="H56" s="37"/>
      <c r="I56" s="38">
        <v>117.3</v>
      </c>
      <c r="J56" s="37"/>
      <c r="K56" s="29">
        <v>0</v>
      </c>
      <c r="L56" s="29"/>
    </row>
    <row r="57" spans="1:12" s="27" customFormat="1" ht="25.5" x14ac:dyDescent="0.2">
      <c r="A57" s="36" t="s">
        <v>126</v>
      </c>
      <c r="B57" s="28" t="s">
        <v>65</v>
      </c>
      <c r="C57" s="28" t="s">
        <v>125</v>
      </c>
      <c r="D57" s="28" t="s">
        <v>123</v>
      </c>
      <c r="E57" s="28" t="s">
        <v>95</v>
      </c>
      <c r="F57" s="28" t="s">
        <v>127</v>
      </c>
      <c r="G57" s="28" t="s">
        <v>37</v>
      </c>
      <c r="H57" s="37"/>
      <c r="I57" s="38">
        <v>7</v>
      </c>
      <c r="J57" s="37"/>
      <c r="K57" s="29">
        <v>0</v>
      </c>
      <c r="L57" s="29"/>
    </row>
    <row r="58" spans="1:12" s="6" customFormat="1" ht="26.25" x14ac:dyDescent="0.25">
      <c r="A58" s="3" t="s">
        <v>85</v>
      </c>
      <c r="B58" s="4" t="s">
        <v>65</v>
      </c>
      <c r="C58" s="4" t="s">
        <v>125</v>
      </c>
      <c r="D58" s="4" t="s">
        <v>123</v>
      </c>
      <c r="E58" s="4" t="s">
        <v>95</v>
      </c>
      <c r="F58" s="4" t="s">
        <v>127</v>
      </c>
      <c r="G58" s="4" t="s">
        <v>86</v>
      </c>
      <c r="H58" s="32"/>
      <c r="I58" s="33">
        <v>7</v>
      </c>
      <c r="J58" s="32"/>
      <c r="K58" s="5">
        <v>0</v>
      </c>
      <c r="L58" s="5"/>
    </row>
    <row r="59" spans="1:12" s="27" customFormat="1" ht="25.5" x14ac:dyDescent="0.2">
      <c r="A59" s="36" t="s">
        <v>128</v>
      </c>
      <c r="B59" s="28" t="s">
        <v>65</v>
      </c>
      <c r="C59" s="28" t="s">
        <v>125</v>
      </c>
      <c r="D59" s="28" t="s">
        <v>123</v>
      </c>
      <c r="E59" s="28" t="s">
        <v>95</v>
      </c>
      <c r="F59" s="28" t="s">
        <v>129</v>
      </c>
      <c r="G59" s="28" t="s">
        <v>37</v>
      </c>
      <c r="H59" s="37"/>
      <c r="I59" s="38">
        <v>110.3</v>
      </c>
      <c r="J59" s="37"/>
      <c r="K59" s="29">
        <v>0</v>
      </c>
      <c r="L59" s="29"/>
    </row>
    <row r="60" spans="1:12" s="6" customFormat="1" ht="26.25" x14ac:dyDescent="0.25">
      <c r="A60" s="3" t="s">
        <v>85</v>
      </c>
      <c r="B60" s="4" t="s">
        <v>65</v>
      </c>
      <c r="C60" s="4" t="s">
        <v>125</v>
      </c>
      <c r="D60" s="4" t="s">
        <v>123</v>
      </c>
      <c r="E60" s="4" t="s">
        <v>95</v>
      </c>
      <c r="F60" s="4" t="s">
        <v>129</v>
      </c>
      <c r="G60" s="4" t="s">
        <v>86</v>
      </c>
      <c r="H60" s="32"/>
      <c r="I60" s="33">
        <v>110.3</v>
      </c>
      <c r="J60" s="32"/>
      <c r="K60" s="5">
        <v>0</v>
      </c>
      <c r="L60" s="5"/>
    </row>
    <row r="61" spans="1:12" x14ac:dyDescent="0.25">
      <c r="A61" s="40" t="s">
        <v>45</v>
      </c>
      <c r="B61" s="40"/>
      <c r="C61" s="40"/>
      <c r="D61" s="40"/>
      <c r="E61" s="40"/>
      <c r="F61" s="40"/>
      <c r="G61" s="40"/>
      <c r="H61" s="34">
        <f>H14</f>
        <v>0</v>
      </c>
      <c r="I61" s="34">
        <f>I14</f>
        <v>2288.4798700000001</v>
      </c>
      <c r="J61" s="34">
        <v>491.2</v>
      </c>
      <c r="K61" s="34">
        <f>K14</f>
        <v>20.5</v>
      </c>
      <c r="L61" s="34">
        <f>L14</f>
        <v>0</v>
      </c>
    </row>
    <row r="62" spans="1:12" ht="15.75" customHeight="1" x14ac:dyDescent="0.25">
      <c r="A62" s="41" t="s">
        <v>46</v>
      </c>
      <c r="B62" s="41"/>
      <c r="C62" s="41"/>
      <c r="D62" s="41"/>
      <c r="E62" s="41"/>
      <c r="F62" s="41"/>
      <c r="G62" s="41"/>
      <c r="H62" s="35"/>
      <c r="I62" s="34"/>
      <c r="J62" s="35"/>
      <c r="K62" s="30" t="str">
        <f>IF(J62&lt;&gt;0,IF(H62&lt;&gt;0,ROUND(100*J62/H62,1),""),"")</f>
        <v/>
      </c>
      <c r="L62" s="30" t="str">
        <f>IF(J62&lt;&gt;0,IF(I62&lt;&gt;0,ROUND(100*J62/I62,1),""),"")</f>
        <v/>
      </c>
    </row>
    <row r="63" spans="1:12" x14ac:dyDescent="0.25">
      <c r="A63" s="40" t="s">
        <v>47</v>
      </c>
      <c r="B63" s="40"/>
      <c r="C63" s="40"/>
      <c r="D63" s="40"/>
      <c r="E63" s="40"/>
      <c r="F63" s="40"/>
      <c r="G63" s="40"/>
      <c r="H63" s="34">
        <f>H61+H62</f>
        <v>0</v>
      </c>
      <c r="I63" s="34">
        <f>I61+I62</f>
        <v>2288.4798700000001</v>
      </c>
      <c r="J63" s="34">
        <f>J61+J62</f>
        <v>491.2</v>
      </c>
      <c r="K63" s="30" t="str">
        <f>IF(J63&lt;&gt;0,IF(H63&lt;&gt;0,ROUND(100*J63/H63,1),""),"")</f>
        <v/>
      </c>
      <c r="L63" s="30">
        <f>IF(J63&lt;&gt;0,IF(I63&lt;&gt;0,ROUND(100*J63/I63,1),""),"")</f>
        <v>21.5</v>
      </c>
    </row>
    <row r="66" spans="8:10" x14ac:dyDescent="0.25">
      <c r="H66" s="11"/>
      <c r="J66" s="11"/>
    </row>
  </sheetData>
  <mergeCells count="9">
    <mergeCell ref="A61:G61"/>
    <mergeCell ref="A62:G62"/>
    <mergeCell ref="A63:G63"/>
    <mergeCell ref="A2:L2"/>
    <mergeCell ref="A3:L3"/>
    <mergeCell ref="A4:L4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5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68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1</v>
      </c>
    </row>
    <row r="3" spans="1:2" x14ac:dyDescent="0.25">
      <c r="B3" s="2"/>
    </row>
    <row r="4" spans="1:2" x14ac:dyDescent="0.25">
      <c r="B4" s="1" t="e">
        <f>Лист1!$A$12:$L$13</f>
        <v>#VALUE!</v>
      </c>
    </row>
    <row r="5" spans="1:2" x14ac:dyDescent="0.25">
      <c r="B5" s="2">
        <v>1.06</v>
      </c>
    </row>
    <row r="6" spans="1:2" x14ac:dyDescent="0.25">
      <c r="B6" s="2" t="s">
        <v>61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63</v>
      </c>
      <c r="B15" s="2">
        <v>3606</v>
      </c>
    </row>
    <row r="16" spans="1:2" x14ac:dyDescent="0.25">
      <c r="A16" s="2">
        <v>1</v>
      </c>
      <c r="B16" s="1" t="s">
        <v>2</v>
      </c>
    </row>
    <row r="17" spans="1:21" ht="30" x14ac:dyDescent="0.25">
      <c r="B17" s="39" t="s">
        <v>62</v>
      </c>
    </row>
    <row r="18" spans="1:21" x14ac:dyDescent="0.25">
      <c r="A18" s="2" t="str">
        <f>Лист1!12:12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  <c r="U18"/>
    </row>
    <row r="19" spans="1:21" x14ac:dyDescent="0.25">
      <c r="A19" s="2" t="str">
        <f>Лист1!13:13</f>
        <v>Название</v>
      </c>
      <c r="B19" s="2" t="s">
        <v>0</v>
      </c>
      <c r="C19" s="2">
        <v>2</v>
      </c>
      <c r="D19" s="1" t="s">
        <v>5</v>
      </c>
      <c r="E19" s="1" t="s">
        <v>53</v>
      </c>
      <c r="F19" s="1" t="s">
        <v>55</v>
      </c>
      <c r="G19" s="1" t="s">
        <v>13</v>
      </c>
      <c r="H19" s="1" t="s">
        <v>17</v>
      </c>
      <c r="I19" s="1" t="s">
        <v>21</v>
      </c>
      <c r="J19" s="1" t="s">
        <v>59</v>
      </c>
      <c r="K19" s="1" t="s">
        <v>48</v>
      </c>
      <c r="L19" s="1" t="s">
        <v>49</v>
      </c>
      <c r="M19" s="1" t="s">
        <v>50</v>
      </c>
      <c r="N19" s="1" t="s">
        <v>30</v>
      </c>
      <c r="O19" s="1" t="s">
        <v>34</v>
      </c>
    </row>
    <row r="20" spans="1:21" x14ac:dyDescent="0.25">
      <c r="C20" s="1">
        <v>0.7055475115776062</v>
      </c>
      <c r="D20" s="1" t="s">
        <v>5</v>
      </c>
      <c r="E20" s="1" t="s">
        <v>53</v>
      </c>
      <c r="F20" s="1" t="s">
        <v>55</v>
      </c>
      <c r="G20" s="1" t="s">
        <v>12</v>
      </c>
      <c r="H20" s="1" t="s">
        <v>16</v>
      </c>
      <c r="I20" s="1" t="s">
        <v>20</v>
      </c>
      <c r="J20" s="1" t="s">
        <v>59</v>
      </c>
      <c r="K20" s="1" t="s">
        <v>24</v>
      </c>
      <c r="L20" s="1" t="s">
        <v>25</v>
      </c>
      <c r="M20" s="1" t="s">
        <v>26</v>
      </c>
      <c r="N20" s="1" t="s">
        <v>29</v>
      </c>
      <c r="O20" s="1" t="s">
        <v>33</v>
      </c>
      <c r="P20" s="1" t="s">
        <v>35</v>
      </c>
      <c r="Q20" s="1" t="s">
        <v>54</v>
      </c>
      <c r="R20" s="1" t="s">
        <v>56</v>
      </c>
      <c r="S20" s="1" t="s">
        <v>57</v>
      </c>
      <c r="T20" s="1" t="s">
        <v>58</v>
      </c>
      <c r="U20" s="1" t="s">
        <v>60</v>
      </c>
    </row>
    <row r="21" spans="1:21" s="2" customFormat="1" x14ac:dyDescent="0.25">
      <c r="C21" s="2" t="e">
        <f ca="1">_xll.OfficeComClient.Application.RangeLink(C22:C23,D21:P21)</f>
        <v>#NAME?</v>
      </c>
      <c r="D21" s="2" t="e">
        <f ca="1">_xll.OfficeComClient.Application.ColumnLink(Лист1!A:A)</f>
        <v>#NAME?</v>
      </c>
      <c r="E21" s="2" t="e">
        <f>_xll.OfficeComClient.Application.ColumnLink(Лист1!B:B)</f>
        <v>#VALUE!</v>
      </c>
      <c r="F21" s="2" t="e">
        <f>_xll.OfficeComClient.Application.ColumnLink(Лист1!C:C)</f>
        <v>#VALUE!</v>
      </c>
      <c r="G21" s="2" t="e">
        <f>_xll.OfficeComClient.Application.ColumnLink(Лист1!D:D)</f>
        <v>#VALUE!</v>
      </c>
      <c r="H21" s="2" t="e">
        <f>_xll.OfficeComClient.Application.ColumnLink(Лист1!E:E)</f>
        <v>#VALUE!</v>
      </c>
      <c r="I21" s="2" t="e">
        <f>_xll.OfficeComClient.Application.ColumnLink(Лист1!F:F)</f>
        <v>#VALUE!</v>
      </c>
      <c r="J21" s="2" t="e">
        <f>_xll.OfficeComClient.Application.ColumnLink(Лист1!G:G)</f>
        <v>#VALUE!</v>
      </c>
      <c r="K21" s="2" t="e">
        <f ca="1">_xll.OfficeComClient.Application.ColumnLink(Лист1!H:H)</f>
        <v>#NAME?</v>
      </c>
      <c r="L21" s="2" t="e">
        <f ca="1">_xll.OfficeComClient.Application.ColumnLink(Лист1!I:I)</f>
        <v>#NAME?</v>
      </c>
      <c r="M21" s="2" t="e">
        <f ca="1">_xll.OfficeComClient.Application.ColumnLink(Лист1!J:J)</f>
        <v>#NAME?</v>
      </c>
      <c r="N21" s="2" t="e">
        <f>_xll.OfficeComClient.Application.ColumnLink(Лист1!K:K)</f>
        <v>#VALUE!</v>
      </c>
      <c r="O21" s="2" t="e">
        <f ca="1">_xll.OfficeComClient.Application.ColumnLink(Лист1!L:L)</f>
        <v>#NAME?</v>
      </c>
    </row>
    <row r="22" spans="1:21" x14ac:dyDescent="0.25">
      <c r="C22" s="2" t="e">
        <f>_xll.OfficeComClient.Application.RowLink(Лист1!14:14)</f>
        <v>#VALUE!</v>
      </c>
      <c r="P22" s="1">
        <v>1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</row>
    <row r="23" spans="1:21" x14ac:dyDescent="0.25">
      <c r="C23" s="2" t="e">
        <f>_xll.OfficeComClient.Application.RowLink(Лист1!15:15)</f>
        <v>#VALUE!</v>
      </c>
      <c r="P23" s="1">
        <v>2</v>
      </c>
      <c r="Q23" s="1" t="s">
        <v>130</v>
      </c>
      <c r="R23" s="1" t="s">
        <v>37</v>
      </c>
      <c r="S23" s="1" t="s">
        <v>37</v>
      </c>
      <c r="T23" s="1" t="s">
        <v>37</v>
      </c>
      <c r="U23" s="1" t="s">
        <v>37</v>
      </c>
    </row>
    <row r="24" spans="1:21" x14ac:dyDescent="0.25">
      <c r="C24" s="2" t="e">
        <f>_xll.OfficeComClient.Application.RowLink(Лист1!16:16)</f>
        <v>#VALUE!</v>
      </c>
      <c r="P24" s="1">
        <v>3</v>
      </c>
      <c r="Q24" s="1" t="s">
        <v>130</v>
      </c>
      <c r="R24" s="1" t="s">
        <v>68</v>
      </c>
      <c r="S24" s="1" t="s">
        <v>37</v>
      </c>
      <c r="T24" s="1" t="s">
        <v>37</v>
      </c>
      <c r="U24" s="1" t="s">
        <v>37</v>
      </c>
    </row>
    <row r="25" spans="1:21" x14ac:dyDescent="0.25">
      <c r="C25" s="2" t="e">
        <f>_xll.OfficeComClient.Application.RowLink(Лист1!17:17)</f>
        <v>#VALUE!</v>
      </c>
      <c r="P25" s="1">
        <v>4</v>
      </c>
      <c r="Q25" s="1" t="s">
        <v>130</v>
      </c>
      <c r="R25" s="1" t="s">
        <v>70</v>
      </c>
      <c r="S25" s="1" t="s">
        <v>37</v>
      </c>
      <c r="T25" s="1" t="s">
        <v>37</v>
      </c>
      <c r="U25" s="1" t="s">
        <v>37</v>
      </c>
    </row>
    <row r="26" spans="1:21" x14ac:dyDescent="0.25">
      <c r="C26" s="2" t="e">
        <f>_xll.OfficeComClient.Application.RowLink(Лист1!18:18)</f>
        <v>#VALUE!</v>
      </c>
      <c r="P26" s="1">
        <v>5</v>
      </c>
      <c r="Q26" s="1" t="s">
        <v>130</v>
      </c>
      <c r="R26" s="1" t="s">
        <v>70</v>
      </c>
      <c r="S26" s="1" t="s">
        <v>68</v>
      </c>
      <c r="T26" s="1" t="s">
        <v>37</v>
      </c>
      <c r="U26" s="1" t="s">
        <v>37</v>
      </c>
    </row>
    <row r="27" spans="1:21" x14ac:dyDescent="0.25">
      <c r="C27" s="2" t="e">
        <f>_xll.OfficeComClient.Application.RowLink(Лист1!19:19)</f>
        <v>#VALUE!</v>
      </c>
      <c r="P27" s="1">
        <v>6</v>
      </c>
      <c r="Q27" s="1" t="s">
        <v>130</v>
      </c>
      <c r="R27" s="1" t="s">
        <v>70</v>
      </c>
      <c r="S27" s="1" t="s">
        <v>68</v>
      </c>
      <c r="T27" s="1" t="s">
        <v>131</v>
      </c>
      <c r="U27" s="1" t="s">
        <v>37</v>
      </c>
    </row>
    <row r="28" spans="1:21" x14ac:dyDescent="0.25">
      <c r="C28" s="2" t="e">
        <f>_xll.OfficeComClient.Application.RowLink(Лист1!20:20)</f>
        <v>#VALUE!</v>
      </c>
      <c r="P28" s="1">
        <v>7</v>
      </c>
      <c r="Q28" s="1" t="s">
        <v>130</v>
      </c>
      <c r="R28" s="1" t="s">
        <v>70</v>
      </c>
      <c r="S28" s="1" t="s">
        <v>68</v>
      </c>
      <c r="T28" s="1" t="s">
        <v>131</v>
      </c>
      <c r="U28" s="1" t="s">
        <v>77</v>
      </c>
    </row>
    <row r="29" spans="1:21" x14ac:dyDescent="0.25">
      <c r="C29" s="2" t="e">
        <f>_xll.OfficeComClient.Application.RowLink(Лист1!21:21)</f>
        <v>#VALUE!</v>
      </c>
      <c r="P29" s="1">
        <v>8</v>
      </c>
      <c r="Q29" s="1" t="s">
        <v>130</v>
      </c>
      <c r="R29" s="1" t="s">
        <v>70</v>
      </c>
      <c r="S29" s="1" t="s">
        <v>68</v>
      </c>
      <c r="T29" s="1" t="s">
        <v>131</v>
      </c>
      <c r="U29" s="1" t="s">
        <v>132</v>
      </c>
    </row>
    <row r="30" spans="1:21" x14ac:dyDescent="0.25">
      <c r="C30" s="2" t="e">
        <f>_xll.OfficeComClient.Application.RowLink(Лист1!22:22)</f>
        <v>#VALUE!</v>
      </c>
      <c r="P30" s="1">
        <v>9</v>
      </c>
      <c r="Q30" s="1" t="s">
        <v>130</v>
      </c>
      <c r="R30" s="1" t="s">
        <v>81</v>
      </c>
      <c r="S30" s="1" t="s">
        <v>37</v>
      </c>
      <c r="T30" s="1" t="s">
        <v>37</v>
      </c>
      <c r="U30" s="1" t="s">
        <v>37</v>
      </c>
    </row>
    <row r="31" spans="1:21" x14ac:dyDescent="0.25">
      <c r="C31" s="2" t="e">
        <f>_xll.OfficeComClient.Application.RowLink(Лист1!23:23)</f>
        <v>#VALUE!</v>
      </c>
      <c r="P31" s="1">
        <v>10</v>
      </c>
      <c r="Q31" s="1" t="s">
        <v>130</v>
      </c>
      <c r="R31" s="1" t="s">
        <v>81</v>
      </c>
      <c r="S31" s="1" t="s">
        <v>68</v>
      </c>
      <c r="T31" s="1" t="s">
        <v>37</v>
      </c>
      <c r="U31" s="1" t="s">
        <v>37</v>
      </c>
    </row>
    <row r="32" spans="1:21" x14ac:dyDescent="0.25">
      <c r="C32" s="2" t="e">
        <f>_xll.OfficeComClient.Application.RowLink(Лист1!24:24)</f>
        <v>#VALUE!</v>
      </c>
      <c r="P32" s="1">
        <v>11</v>
      </c>
      <c r="Q32" s="1" t="s">
        <v>130</v>
      </c>
      <c r="R32" s="1" t="s">
        <v>81</v>
      </c>
      <c r="S32" s="1" t="s">
        <v>68</v>
      </c>
      <c r="T32" s="1" t="s">
        <v>133</v>
      </c>
      <c r="U32" s="1" t="s">
        <v>37</v>
      </c>
    </row>
    <row r="33" spans="3:21" x14ac:dyDescent="0.25">
      <c r="C33" s="2" t="e">
        <f>_xll.OfficeComClient.Application.RowLink(Лист1!25:25)</f>
        <v>#VALUE!</v>
      </c>
      <c r="P33" s="1">
        <v>12</v>
      </c>
      <c r="Q33" s="1" t="s">
        <v>130</v>
      </c>
      <c r="R33" s="1" t="s">
        <v>81</v>
      </c>
      <c r="S33" s="1" t="s">
        <v>68</v>
      </c>
      <c r="T33" s="1" t="s">
        <v>133</v>
      </c>
      <c r="U33" s="1" t="s">
        <v>77</v>
      </c>
    </row>
    <row r="34" spans="3:21" x14ac:dyDescent="0.25">
      <c r="C34" s="2" t="e">
        <f>_xll.OfficeComClient.Application.RowLink(Лист1!26:26)</f>
        <v>#VALUE!</v>
      </c>
      <c r="P34" s="1">
        <v>13</v>
      </c>
      <c r="Q34" s="1" t="s">
        <v>130</v>
      </c>
      <c r="R34" s="1" t="s">
        <v>81</v>
      </c>
      <c r="S34" s="1" t="s">
        <v>68</v>
      </c>
      <c r="T34" s="1" t="s">
        <v>133</v>
      </c>
      <c r="U34" s="1" t="s">
        <v>132</v>
      </c>
    </row>
    <row r="35" spans="3:21" x14ac:dyDescent="0.25">
      <c r="C35" s="2" t="e">
        <f>_xll.OfficeComClient.Application.RowLink(Лист1!27:27)</f>
        <v>#VALUE!</v>
      </c>
      <c r="P35" s="1">
        <v>14</v>
      </c>
      <c r="Q35" s="1" t="s">
        <v>130</v>
      </c>
      <c r="R35" s="1" t="s">
        <v>81</v>
      </c>
      <c r="S35" s="1" t="s">
        <v>68</v>
      </c>
      <c r="T35" s="1" t="s">
        <v>133</v>
      </c>
      <c r="U35" s="1" t="s">
        <v>86</v>
      </c>
    </row>
    <row r="36" spans="3:21" x14ac:dyDescent="0.25">
      <c r="C36" s="2" t="e">
        <f>_xll.OfficeComClient.Application.RowLink(Лист1!28:28)</f>
        <v>#VALUE!</v>
      </c>
      <c r="P36" s="1">
        <v>15</v>
      </c>
      <c r="Q36" s="1" t="s">
        <v>130</v>
      </c>
      <c r="R36" s="1" t="s">
        <v>81</v>
      </c>
      <c r="S36" s="1" t="s">
        <v>68</v>
      </c>
      <c r="T36" s="1" t="s">
        <v>133</v>
      </c>
      <c r="U36" s="1" t="s">
        <v>88</v>
      </c>
    </row>
    <row r="37" spans="3:21" x14ac:dyDescent="0.25">
      <c r="C37" s="2" t="e">
        <f>_xll.OfficeComClient.Application.RowLink(Лист1!29:29)</f>
        <v>#VALUE!</v>
      </c>
      <c r="P37" s="1">
        <v>16</v>
      </c>
      <c r="Q37" s="1" t="s">
        <v>130</v>
      </c>
      <c r="R37" s="1" t="s">
        <v>81</v>
      </c>
      <c r="S37" s="1" t="s">
        <v>68</v>
      </c>
      <c r="T37" s="1" t="s">
        <v>133</v>
      </c>
      <c r="U37" s="1" t="s">
        <v>90</v>
      </c>
    </row>
    <row r="38" spans="3:21" x14ac:dyDescent="0.25">
      <c r="C38" s="2" t="e">
        <f>_xll.OfficeComClient.Application.RowLink(Лист1!30:30)</f>
        <v>#VALUE!</v>
      </c>
      <c r="P38" s="1">
        <v>17</v>
      </c>
      <c r="Q38" s="1" t="s">
        <v>130</v>
      </c>
      <c r="R38" s="1" t="s">
        <v>71</v>
      </c>
      <c r="S38" s="1" t="s">
        <v>37</v>
      </c>
      <c r="T38" s="1" t="s">
        <v>37</v>
      </c>
      <c r="U38" s="1" t="s">
        <v>37</v>
      </c>
    </row>
    <row r="39" spans="3:21" x14ac:dyDescent="0.25">
      <c r="C39" s="2" t="e">
        <f>_xll.OfficeComClient.Application.RowLink(Лист1!31:31)</f>
        <v>#VALUE!</v>
      </c>
      <c r="P39" s="1">
        <v>18</v>
      </c>
      <c r="Q39" s="1" t="s">
        <v>130</v>
      </c>
      <c r="R39" s="1" t="s">
        <v>94</v>
      </c>
      <c r="S39" s="1" t="s">
        <v>37</v>
      </c>
      <c r="T39" s="1" t="s">
        <v>37</v>
      </c>
      <c r="U39" s="1" t="s">
        <v>37</v>
      </c>
    </row>
    <row r="40" spans="3:21" x14ac:dyDescent="0.25">
      <c r="C40" s="2" t="e">
        <f>_xll.OfficeComClient.Application.RowLink(Лист1!32:32)</f>
        <v>#VALUE!</v>
      </c>
      <c r="P40" s="1">
        <v>19</v>
      </c>
      <c r="Q40" s="1" t="s">
        <v>130</v>
      </c>
      <c r="R40" s="1" t="s">
        <v>94</v>
      </c>
      <c r="S40" s="1" t="s">
        <v>68</v>
      </c>
      <c r="T40" s="1" t="s">
        <v>37</v>
      </c>
      <c r="U40" s="1" t="s">
        <v>37</v>
      </c>
    </row>
    <row r="41" spans="3:21" x14ac:dyDescent="0.25">
      <c r="C41" s="2" t="e">
        <f>_xll.OfficeComClient.Application.RowLink(Лист1!33:33)</f>
        <v>#VALUE!</v>
      </c>
      <c r="P41" s="1">
        <v>20</v>
      </c>
      <c r="Q41" s="1" t="s">
        <v>130</v>
      </c>
      <c r="R41" s="1" t="s">
        <v>94</v>
      </c>
      <c r="S41" s="1" t="s">
        <v>68</v>
      </c>
      <c r="T41" s="1" t="s">
        <v>134</v>
      </c>
      <c r="U41" s="1" t="s">
        <v>37</v>
      </c>
    </row>
    <row r="42" spans="3:21" x14ac:dyDescent="0.25">
      <c r="C42" s="2" t="e">
        <f>_xll.OfficeComClient.Application.RowLink(Лист1!34:34)</f>
        <v>#VALUE!</v>
      </c>
      <c r="P42" s="1">
        <v>21</v>
      </c>
      <c r="Q42" s="1" t="s">
        <v>130</v>
      </c>
      <c r="R42" s="1" t="s">
        <v>94</v>
      </c>
      <c r="S42" s="1" t="s">
        <v>68</v>
      </c>
      <c r="T42" s="1" t="s">
        <v>134</v>
      </c>
      <c r="U42" s="1" t="s">
        <v>77</v>
      </c>
    </row>
    <row r="43" spans="3:21" x14ac:dyDescent="0.25">
      <c r="C43" s="2" t="e">
        <f>_xll.OfficeComClient.Application.RowLink(Лист1!35:35)</f>
        <v>#VALUE!</v>
      </c>
      <c r="P43" s="1">
        <v>22</v>
      </c>
      <c r="Q43" s="1" t="s">
        <v>130</v>
      </c>
      <c r="R43" s="1" t="s">
        <v>94</v>
      </c>
      <c r="S43" s="1" t="s">
        <v>68</v>
      </c>
      <c r="T43" s="1" t="s">
        <v>134</v>
      </c>
      <c r="U43" s="1" t="s">
        <v>99</v>
      </c>
    </row>
    <row r="44" spans="3:21" x14ac:dyDescent="0.25">
      <c r="C44" s="2" t="e">
        <f>_xll.OfficeComClient.Application.RowLink(Лист1!36:36)</f>
        <v>#VALUE!</v>
      </c>
      <c r="P44" s="1">
        <v>23</v>
      </c>
      <c r="Q44" s="1" t="s">
        <v>130</v>
      </c>
      <c r="R44" s="1" t="s">
        <v>94</v>
      </c>
      <c r="S44" s="1" t="s">
        <v>68</v>
      </c>
      <c r="T44" s="1" t="s">
        <v>134</v>
      </c>
      <c r="U44" s="1" t="s">
        <v>132</v>
      </c>
    </row>
    <row r="45" spans="3:21" x14ac:dyDescent="0.25">
      <c r="C45" s="2" t="e">
        <f>_xll.OfficeComClient.Application.RowLink(Лист1!37:37)</f>
        <v>#VALUE!</v>
      </c>
      <c r="P45" s="1">
        <v>24</v>
      </c>
      <c r="Q45" s="1" t="s">
        <v>130</v>
      </c>
      <c r="R45" s="1" t="s">
        <v>94</v>
      </c>
      <c r="S45" s="1" t="s">
        <v>68</v>
      </c>
      <c r="T45" s="1" t="s">
        <v>134</v>
      </c>
      <c r="U45" s="1" t="s">
        <v>86</v>
      </c>
    </row>
    <row r="46" spans="3:21" x14ac:dyDescent="0.25">
      <c r="C46" s="2" t="e">
        <f>_xll.OfficeComClient.Application.RowLink(Лист1!38:38)</f>
        <v>#VALUE!</v>
      </c>
      <c r="P46" s="1">
        <v>25</v>
      </c>
      <c r="Q46" s="1" t="s">
        <v>130</v>
      </c>
      <c r="R46" s="1" t="s">
        <v>95</v>
      </c>
      <c r="S46" s="1" t="s">
        <v>37</v>
      </c>
      <c r="T46" s="1" t="s">
        <v>37</v>
      </c>
      <c r="U46" s="1" t="s">
        <v>37</v>
      </c>
    </row>
    <row r="47" spans="3:21" x14ac:dyDescent="0.25">
      <c r="C47" s="2" t="e">
        <f>_xll.OfficeComClient.Application.RowLink(Лист1!39:39)</f>
        <v>#VALUE!</v>
      </c>
      <c r="P47" s="1">
        <v>26</v>
      </c>
      <c r="Q47" s="1" t="s">
        <v>130</v>
      </c>
      <c r="R47" s="1" t="s">
        <v>103</v>
      </c>
      <c r="S47" s="1" t="s">
        <v>37</v>
      </c>
      <c r="T47" s="1" t="s">
        <v>37</v>
      </c>
      <c r="U47" s="1" t="s">
        <v>37</v>
      </c>
    </row>
    <row r="48" spans="3:21" x14ac:dyDescent="0.25">
      <c r="C48" s="2" t="e">
        <f>_xll.OfficeComClient.Application.RowLink(Лист1!40:40)</f>
        <v>#VALUE!</v>
      </c>
      <c r="P48" s="1">
        <v>27</v>
      </c>
      <c r="Q48" s="1" t="s">
        <v>130</v>
      </c>
      <c r="R48" s="1" t="s">
        <v>103</v>
      </c>
      <c r="S48" s="1" t="s">
        <v>68</v>
      </c>
      <c r="T48" s="1" t="s">
        <v>37</v>
      </c>
      <c r="U48" s="1" t="s">
        <v>37</v>
      </c>
    </row>
    <row r="49" spans="3:21" x14ac:dyDescent="0.25">
      <c r="C49" s="2" t="e">
        <f>_xll.OfficeComClient.Application.RowLink(Лист1!41:41)</f>
        <v>#VALUE!</v>
      </c>
      <c r="P49" s="1">
        <v>28</v>
      </c>
      <c r="Q49" s="1" t="s">
        <v>130</v>
      </c>
      <c r="R49" s="1" t="s">
        <v>103</v>
      </c>
      <c r="S49" s="1" t="s">
        <v>68</v>
      </c>
      <c r="T49" s="1" t="s">
        <v>135</v>
      </c>
      <c r="U49" s="1" t="s">
        <v>37</v>
      </c>
    </row>
    <row r="50" spans="3:21" x14ac:dyDescent="0.25">
      <c r="C50" s="2" t="e">
        <f>_xll.OfficeComClient.Application.RowLink(Лист1!42:42)</f>
        <v>#VALUE!</v>
      </c>
      <c r="P50" s="1">
        <v>29</v>
      </c>
      <c r="Q50" s="1" t="s">
        <v>130</v>
      </c>
      <c r="R50" s="1" t="s">
        <v>103</v>
      </c>
      <c r="S50" s="1" t="s">
        <v>68</v>
      </c>
      <c r="T50" s="1" t="s">
        <v>135</v>
      </c>
      <c r="U50" s="1" t="s">
        <v>86</v>
      </c>
    </row>
    <row r="51" spans="3:21" x14ac:dyDescent="0.25">
      <c r="C51" s="2" t="e">
        <f>_xll.OfficeComClient.Application.RowLink(Лист1!43:43)</f>
        <v>#VALUE!</v>
      </c>
      <c r="P51" s="1">
        <v>30</v>
      </c>
      <c r="Q51" s="1" t="s">
        <v>130</v>
      </c>
      <c r="R51" s="1" t="s">
        <v>108</v>
      </c>
      <c r="S51" s="1" t="s">
        <v>37</v>
      </c>
      <c r="T51" s="1" t="s">
        <v>37</v>
      </c>
      <c r="U51" s="1" t="s">
        <v>37</v>
      </c>
    </row>
    <row r="52" spans="3:21" x14ac:dyDescent="0.25">
      <c r="C52" s="2" t="e">
        <f>_xll.OfficeComClient.Application.RowLink(Лист1!44:44)</f>
        <v>#VALUE!</v>
      </c>
      <c r="P52" s="1">
        <v>31</v>
      </c>
      <c r="Q52" s="1" t="s">
        <v>130</v>
      </c>
      <c r="R52" s="1" t="s">
        <v>108</v>
      </c>
      <c r="S52" s="1" t="s">
        <v>68</v>
      </c>
      <c r="T52" s="1" t="s">
        <v>37</v>
      </c>
      <c r="U52" s="1" t="s">
        <v>37</v>
      </c>
    </row>
    <row r="53" spans="3:21" x14ac:dyDescent="0.25">
      <c r="C53" s="2" t="e">
        <f>_xll.OfficeComClient.Application.RowLink(Лист1!45:45)</f>
        <v>#VALUE!</v>
      </c>
      <c r="P53" s="1">
        <v>32</v>
      </c>
      <c r="Q53" s="1" t="s">
        <v>130</v>
      </c>
      <c r="R53" s="1" t="s">
        <v>108</v>
      </c>
      <c r="S53" s="1" t="s">
        <v>68</v>
      </c>
      <c r="T53" s="1" t="s">
        <v>136</v>
      </c>
      <c r="U53" s="1" t="s">
        <v>37</v>
      </c>
    </row>
    <row r="54" spans="3:21" x14ac:dyDescent="0.25">
      <c r="C54" s="2" t="e">
        <f>_xll.OfficeComClient.Application.RowLink(Лист1!46:46)</f>
        <v>#VALUE!</v>
      </c>
      <c r="P54" s="1">
        <v>33</v>
      </c>
      <c r="Q54" s="1" t="s">
        <v>130</v>
      </c>
      <c r="R54" s="1" t="s">
        <v>108</v>
      </c>
      <c r="S54" s="1" t="s">
        <v>68</v>
      </c>
      <c r="T54" s="1" t="s">
        <v>136</v>
      </c>
      <c r="U54" s="1" t="s">
        <v>86</v>
      </c>
    </row>
    <row r="55" spans="3:21" x14ac:dyDescent="0.25">
      <c r="C55" s="2" t="e">
        <f>_xll.OfficeComClient.Application.RowLink(Лист1!47:47)</f>
        <v>#VALUE!</v>
      </c>
      <c r="P55" s="1">
        <v>34</v>
      </c>
      <c r="Q55" s="1" t="s">
        <v>130</v>
      </c>
      <c r="R55" s="1" t="s">
        <v>82</v>
      </c>
      <c r="S55" s="1" t="s">
        <v>37</v>
      </c>
      <c r="T55" s="1" t="s">
        <v>37</v>
      </c>
      <c r="U55" s="1" t="s">
        <v>37</v>
      </c>
    </row>
    <row r="56" spans="3:21" x14ac:dyDescent="0.25">
      <c r="C56" s="2" t="e">
        <f>_xll.OfficeComClient.Application.RowLink(Лист1!48:48)</f>
        <v>#VALUE!</v>
      </c>
      <c r="P56" s="1">
        <v>35</v>
      </c>
      <c r="Q56" s="1" t="s">
        <v>130</v>
      </c>
      <c r="R56" s="1" t="s">
        <v>115</v>
      </c>
      <c r="S56" s="1" t="s">
        <v>37</v>
      </c>
      <c r="T56" s="1" t="s">
        <v>37</v>
      </c>
      <c r="U56" s="1" t="s">
        <v>37</v>
      </c>
    </row>
    <row r="57" spans="3:21" x14ac:dyDescent="0.25">
      <c r="C57" s="2" t="e">
        <f>_xll.OfficeComClient.Application.RowLink(Лист1!49:49)</f>
        <v>#VALUE!</v>
      </c>
      <c r="P57" s="1">
        <v>36</v>
      </c>
      <c r="Q57" s="1" t="s">
        <v>130</v>
      </c>
      <c r="R57" s="1" t="s">
        <v>115</v>
      </c>
      <c r="S57" s="1" t="s">
        <v>68</v>
      </c>
      <c r="T57" s="1" t="s">
        <v>37</v>
      </c>
      <c r="U57" s="1" t="s">
        <v>37</v>
      </c>
    </row>
    <row r="58" spans="3:21" x14ac:dyDescent="0.25">
      <c r="C58" s="2" t="e">
        <f>_xll.OfficeComClient.Application.RowLink(Лист1!50:50)</f>
        <v>#VALUE!</v>
      </c>
      <c r="P58" s="1">
        <v>37</v>
      </c>
      <c r="Q58" s="1" t="s">
        <v>130</v>
      </c>
      <c r="R58" s="1" t="s">
        <v>115</v>
      </c>
      <c r="S58" s="1" t="s">
        <v>68</v>
      </c>
      <c r="T58" s="1" t="s">
        <v>137</v>
      </c>
      <c r="U58" s="1" t="s">
        <v>37</v>
      </c>
    </row>
    <row r="59" spans="3:21" x14ac:dyDescent="0.25">
      <c r="C59" s="2" t="e">
        <f>_xll.OfficeComClient.Application.RowLink(Лист1!51:51)</f>
        <v>#VALUE!</v>
      </c>
      <c r="P59" s="1">
        <v>38</v>
      </c>
      <c r="Q59" s="1" t="s">
        <v>130</v>
      </c>
      <c r="R59" s="1" t="s">
        <v>115</v>
      </c>
      <c r="S59" s="1" t="s">
        <v>68</v>
      </c>
      <c r="T59" s="1" t="s">
        <v>137</v>
      </c>
      <c r="U59" s="1" t="s">
        <v>86</v>
      </c>
    </row>
    <row r="60" spans="3:21" x14ac:dyDescent="0.25">
      <c r="C60" s="2" t="e">
        <f>_xll.OfficeComClient.Application.RowLink(Лист1!52:52)</f>
        <v>#VALUE!</v>
      </c>
      <c r="P60" s="1">
        <v>39</v>
      </c>
      <c r="Q60" s="1" t="s">
        <v>130</v>
      </c>
      <c r="R60" s="1" t="s">
        <v>115</v>
      </c>
      <c r="S60" s="1" t="s">
        <v>68</v>
      </c>
      <c r="T60" s="1" t="s">
        <v>138</v>
      </c>
      <c r="U60" s="1" t="s">
        <v>37</v>
      </c>
    </row>
    <row r="61" spans="3:21" x14ac:dyDescent="0.25">
      <c r="C61" s="2" t="e">
        <f>_xll.OfficeComClient.Application.RowLink(Лист1!53:53)</f>
        <v>#VALUE!</v>
      </c>
      <c r="P61" s="1">
        <v>40</v>
      </c>
      <c r="Q61" s="1" t="s">
        <v>130</v>
      </c>
      <c r="R61" s="1" t="s">
        <v>115</v>
      </c>
      <c r="S61" s="1" t="s">
        <v>68</v>
      </c>
      <c r="T61" s="1" t="s">
        <v>138</v>
      </c>
      <c r="U61" s="1" t="s">
        <v>86</v>
      </c>
    </row>
    <row r="62" spans="3:21" x14ac:dyDescent="0.25">
      <c r="C62" s="2" t="e">
        <f>_xll.OfficeComClient.Application.RowLink(Лист1!54:54)</f>
        <v>#VALUE!</v>
      </c>
      <c r="P62" s="1">
        <v>41</v>
      </c>
      <c r="Q62" s="1" t="s">
        <v>130</v>
      </c>
      <c r="R62" s="1" t="s">
        <v>123</v>
      </c>
      <c r="S62" s="1" t="s">
        <v>37</v>
      </c>
      <c r="T62" s="1" t="s">
        <v>37</v>
      </c>
      <c r="U62" s="1" t="s">
        <v>37</v>
      </c>
    </row>
    <row r="63" spans="3:21" x14ac:dyDescent="0.25">
      <c r="C63" s="2" t="e">
        <f>_xll.OfficeComClient.Application.RowLink(Лист1!55:55)</f>
        <v>#VALUE!</v>
      </c>
      <c r="P63" s="1">
        <v>42</v>
      </c>
      <c r="Q63" s="1" t="s">
        <v>130</v>
      </c>
      <c r="R63" s="1" t="s">
        <v>125</v>
      </c>
      <c r="S63" s="1" t="s">
        <v>37</v>
      </c>
      <c r="T63" s="1" t="s">
        <v>37</v>
      </c>
      <c r="U63" s="1" t="s">
        <v>37</v>
      </c>
    </row>
    <row r="64" spans="3:21" x14ac:dyDescent="0.25">
      <c r="C64" s="2" t="e">
        <f>_xll.OfficeComClient.Application.RowLink(Лист1!56:56)</f>
        <v>#VALUE!</v>
      </c>
      <c r="P64" s="1">
        <v>43</v>
      </c>
      <c r="Q64" s="1" t="s">
        <v>130</v>
      </c>
      <c r="R64" s="1" t="s">
        <v>125</v>
      </c>
      <c r="S64" s="1" t="s">
        <v>68</v>
      </c>
      <c r="T64" s="1" t="s">
        <v>37</v>
      </c>
      <c r="U64" s="1" t="s">
        <v>37</v>
      </c>
    </row>
    <row r="65" spans="3:21" x14ac:dyDescent="0.25">
      <c r="C65" s="2" t="e">
        <f>_xll.OfficeComClient.Application.RowLink(Лист1!57:57)</f>
        <v>#VALUE!</v>
      </c>
      <c r="P65" s="1">
        <v>44</v>
      </c>
      <c r="Q65" s="1" t="s">
        <v>130</v>
      </c>
      <c r="R65" s="1" t="s">
        <v>125</v>
      </c>
      <c r="S65" s="1" t="s">
        <v>68</v>
      </c>
      <c r="T65" s="1" t="s">
        <v>139</v>
      </c>
      <c r="U65" s="1" t="s">
        <v>37</v>
      </c>
    </row>
    <row r="66" spans="3:21" x14ac:dyDescent="0.25">
      <c r="C66" s="2" t="e">
        <f>_xll.OfficeComClient.Application.RowLink(Лист1!58:58)</f>
        <v>#VALUE!</v>
      </c>
      <c r="P66" s="1">
        <v>45</v>
      </c>
      <c r="Q66" s="1" t="s">
        <v>130</v>
      </c>
      <c r="R66" s="1" t="s">
        <v>125</v>
      </c>
      <c r="S66" s="1" t="s">
        <v>68</v>
      </c>
      <c r="T66" s="1" t="s">
        <v>139</v>
      </c>
      <c r="U66" s="1" t="s">
        <v>86</v>
      </c>
    </row>
    <row r="67" spans="3:21" x14ac:dyDescent="0.25">
      <c r="C67" s="2" t="e">
        <f>_xll.OfficeComClient.Application.RowLink(Лист1!59:59)</f>
        <v>#VALUE!</v>
      </c>
      <c r="P67" s="1">
        <v>46</v>
      </c>
      <c r="Q67" s="1" t="s">
        <v>130</v>
      </c>
      <c r="R67" s="1" t="s">
        <v>125</v>
      </c>
      <c r="S67" s="1" t="s">
        <v>68</v>
      </c>
      <c r="T67" s="1" t="s">
        <v>140</v>
      </c>
      <c r="U67" s="1" t="s">
        <v>37</v>
      </c>
    </row>
    <row r="68" spans="3:21" x14ac:dyDescent="0.25">
      <c r="C68" s="2" t="e">
        <f>_xll.OfficeComClient.Application.RowLink(Лист1!60:60)</f>
        <v>#VALUE!</v>
      </c>
      <c r="P68" s="1">
        <v>47</v>
      </c>
      <c r="Q68" s="1" t="s">
        <v>130</v>
      </c>
      <c r="R68" s="1" t="s">
        <v>125</v>
      </c>
      <c r="S68" s="1" t="s">
        <v>68</v>
      </c>
      <c r="T68" s="1" t="s">
        <v>140</v>
      </c>
      <c r="U68" s="1" t="s">
        <v>86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30</vt:i4>
      </vt:variant>
    </vt:vector>
  </HeadingPairs>
  <TitlesOfParts>
    <vt:vector size="32" baseType="lpstr">
      <vt:lpstr>Лист1</vt:lpstr>
      <vt:lpstr>v1bvyumsqh02d2hwuje5xik5uk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Мысы</cp:lastModifiedBy>
  <cp:lastPrinted>2021-05-24T09:48:37Z</cp:lastPrinted>
  <dcterms:created xsi:type="dcterms:W3CDTF">2015-01-13T07:22:59Z</dcterms:created>
  <dcterms:modified xsi:type="dcterms:W3CDTF">2021-05-24T09:51:19Z</dcterms:modified>
</cp:coreProperties>
</file>