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25" windowWidth="14805" windowHeight="7890" activeTab="17"/>
  </bookViews>
  <sheets>
    <sheet name="пр1" sheetId="1" r:id="rId1"/>
    <sheet name="пр2" sheetId="8" r:id="rId2"/>
    <sheet name="пр3" sheetId="9" r:id="rId3"/>
    <sheet name="пр4" sheetId="10" r:id="rId4"/>
    <sheet name="пр5" sheetId="11" r:id="rId5"/>
    <sheet name="пр6" sheetId="12" r:id="rId6"/>
    <sheet name="пр7" sheetId="4" r:id="rId7"/>
    <sheet name="пр8" sheetId="5" r:id="rId8"/>
    <sheet name="пр9" sheetId="6" r:id="rId9"/>
    <sheet name="пр10" sheetId="7" r:id="rId10"/>
    <sheet name="пр11" sheetId="20" r:id="rId11"/>
    <sheet name="пр12" sheetId="19" r:id="rId12"/>
    <sheet name="пр13" sheetId="17" r:id="rId13"/>
    <sheet name="пр14" sheetId="18" r:id="rId14"/>
    <sheet name="пр15" sheetId="13" r:id="rId15"/>
    <sheet name="пр16" sheetId="14" r:id="rId16"/>
    <sheet name="пр17" sheetId="15" r:id="rId17"/>
    <sheet name="пр18" sheetId="16" r:id="rId18"/>
  </sheets>
  <definedNames>
    <definedName name="_xlnm.Print_Titles" localSheetId="4">пр5!$11:$11</definedName>
    <definedName name="_xlnm.Print_Area" localSheetId="0">пр1!$A$1:$I$30</definedName>
  </definedNames>
  <calcPr calcId="145621"/>
</workbook>
</file>

<file path=xl/calcChain.xml><?xml version="1.0" encoding="utf-8"?>
<calcChain xmlns="http://schemas.openxmlformats.org/spreadsheetml/2006/main">
  <c r="G32" i="7" l="1"/>
  <c r="D32" i="7"/>
  <c r="I10" i="7"/>
  <c r="H10" i="7"/>
  <c r="G10" i="7"/>
  <c r="F10" i="7"/>
  <c r="E10" i="7"/>
  <c r="D10" i="7"/>
  <c r="A7" i="7"/>
  <c r="G5" i="7"/>
  <c r="G4" i="7"/>
  <c r="D31" i="6"/>
  <c r="F9" i="6"/>
  <c r="E9" i="6"/>
  <c r="D9" i="6"/>
  <c r="A7" i="6"/>
  <c r="D5" i="6"/>
  <c r="D4" i="6"/>
  <c r="H42" i="19"/>
  <c r="E42" i="19"/>
  <c r="J10" i="19"/>
  <c r="I10" i="19"/>
  <c r="H10" i="19"/>
  <c r="G10" i="19"/>
  <c r="F10" i="19"/>
  <c r="E10" i="19"/>
  <c r="A7" i="19"/>
  <c r="H5" i="19"/>
  <c r="H4" i="19"/>
  <c r="E41" i="20"/>
  <c r="G9" i="20"/>
  <c r="F9" i="20"/>
  <c r="E9" i="20"/>
  <c r="A7" i="20"/>
  <c r="E5" i="20"/>
  <c r="E4" i="20"/>
  <c r="J43" i="5"/>
  <c r="G43" i="5"/>
  <c r="L10" i="5"/>
  <c r="K10" i="5"/>
  <c r="J10" i="5"/>
  <c r="I10" i="5"/>
  <c r="H10" i="5"/>
  <c r="G10" i="5"/>
  <c r="A7" i="5"/>
  <c r="J5" i="5"/>
  <c r="J4" i="5"/>
  <c r="G42" i="4"/>
  <c r="I9" i="4"/>
  <c r="H9" i="4"/>
  <c r="G9" i="4"/>
  <c r="A7" i="4"/>
  <c r="G5" i="4"/>
  <c r="G4" i="4"/>
  <c r="F26" i="1" l="1"/>
  <c r="F14" i="1"/>
  <c r="F17" i="1"/>
  <c r="F15" i="1"/>
  <c r="F21" i="1"/>
  <c r="F22" i="1"/>
  <c r="F10" i="1"/>
  <c r="A8" i="1"/>
  <c r="J28" i="1" l="1"/>
  <c r="J27" i="1" s="1"/>
  <c r="H28" i="1"/>
  <c r="F27" i="1"/>
  <c r="H27" i="1"/>
  <c r="J26" i="1"/>
  <c r="H26" i="1"/>
  <c r="J10" i="1"/>
  <c r="H10" i="1"/>
  <c r="F5" i="1"/>
  <c r="F4" i="1"/>
</calcChain>
</file>

<file path=xl/sharedStrings.xml><?xml version="1.0" encoding="utf-8"?>
<sst xmlns="http://schemas.openxmlformats.org/spreadsheetml/2006/main" count="1398" uniqueCount="434">
  <si>
    <t xml:space="preserve">Наименование главного администратора доходов бюджета МО " Мысовское " - органа местного самоуправления  </t>
  </si>
  <si>
    <t>Администрация муниципального образования " Мысовское»</t>
  </si>
  <si>
    <t>Муниципального образования "Мысовское"</t>
  </si>
  <si>
    <t>Перечень главных администраторов источников финансирования дефицита бюджета муниципального образования "Мысовское"</t>
  </si>
  <si>
    <t>Наименование главного администратора источников финансирования дефицита бюджета муниципального образования "Мысовское"</t>
  </si>
  <si>
    <t>Администрация муниципального образования «Мысовское»</t>
  </si>
  <si>
    <t>Приложение № 8</t>
  </si>
  <si>
    <t xml:space="preserve">      муниципального образования "Мысовское"</t>
  </si>
  <si>
    <t>Иные условия предоставления муниципальных гарантий МО "Мысовское"</t>
  </si>
  <si>
    <t xml:space="preserve">                             муниципального образования "Мысовское" </t>
  </si>
  <si>
    <t xml:space="preserve">                                                                            муниципального образования "Мысовское"</t>
  </si>
  <si>
    <t>Приложение 1- доходы</t>
  </si>
  <si>
    <t>в тыс. руб.</t>
  </si>
  <si>
    <t>Код БКД</t>
  </si>
  <si>
    <t>Наименование</t>
  </si>
  <si>
    <t>БКД
Код</t>
  </si>
  <si>
    <t>ЭД_БКД
Код</t>
  </si>
  <si>
    <t>Программы
Код</t>
  </si>
  <si>
    <t>КОСГУ
Код</t>
  </si>
  <si>
    <t>Код ЭД_БКД</t>
  </si>
  <si>
    <t>Код Программы</t>
  </si>
  <si>
    <t>Код ЭК</t>
  </si>
  <si>
    <t>Узел Кезского района</t>
  </si>
  <si>
    <t>00000000</t>
  </si>
  <si>
    <t>00</t>
  </si>
  <si>
    <t>0000</t>
  </si>
  <si>
    <t>000</t>
  </si>
  <si>
    <t>10000000</t>
  </si>
  <si>
    <t>НАЛОГОВЫЕ И НЕНАЛОГОВЫЕ ДОХОДЫ</t>
  </si>
  <si>
    <t>10100000</t>
  </si>
  <si>
    <t>НАЛОГИ НА ПРИБЫЛЬ, ДОХОДЫ</t>
  </si>
  <si>
    <t>01</t>
  </si>
  <si>
    <t>110</t>
  </si>
  <si>
    <t>10600000</t>
  </si>
  <si>
    <t>НАЛОГИ НА ИМУЩЕСТВО</t>
  </si>
  <si>
    <t>10601030</t>
  </si>
  <si>
    <t>10</t>
  </si>
  <si>
    <t>11100000</t>
  </si>
  <si>
    <t>ДОХОДЫ ОТ ИСПОЛЬЗОВАНИЯ ИМУЩЕСТВА, НАХОДЯЩЕГОСЯ В ГОСУДАРСТВЕННОЙ И МУНИЦИПАЛЬНОЙ СОБСТВЕННОСТИ</t>
  </si>
  <si>
    <t>120</t>
  </si>
  <si>
    <t>20000000</t>
  </si>
  <si>
    <t>БЕЗВОЗМЕЗДНЫЕ ПОСТУПЛЕНИЯ</t>
  </si>
  <si>
    <t>20200000</t>
  </si>
  <si>
    <t>Безвозмездные поступления от других бюджетов бюджетной системы Российской Федерации</t>
  </si>
  <si>
    <t>Дотации бюджетам поселений на выравнивание бюджетной обеспеченности</t>
  </si>
  <si>
    <t>ИТОГО ДОХОДОВ</t>
  </si>
  <si>
    <t>ДЕФИЦИТ</t>
  </si>
  <si>
    <t>БАЛАНС</t>
  </si>
  <si>
    <t>к решению Совета депутатов</t>
  </si>
  <si>
    <t>Название</t>
  </si>
  <si>
    <t>Название
Формируется автоматически</t>
  </si>
  <si>
    <t/>
  </si>
  <si>
    <t>Итого</t>
  </si>
  <si>
    <t>Всего расходов</t>
  </si>
  <si>
    <t>Сумма</t>
  </si>
  <si>
    <t>Целевая статья</t>
  </si>
  <si>
    <t>Вид расходов</t>
  </si>
  <si>
    <t>ВР
Код</t>
  </si>
  <si>
    <t>Код ВР</t>
  </si>
  <si>
    <t>121</t>
  </si>
  <si>
    <t>244</t>
  </si>
  <si>
    <t>852</t>
  </si>
  <si>
    <t>Осуществление первичного воинского учёта на территориях, где отсутствуют военные комиссариаты</t>
  </si>
  <si>
    <t>тыс.руб.</t>
  </si>
  <si>
    <t>Наименование расходов</t>
  </si>
  <si>
    <t xml:space="preserve">                                                 к решению Совета депутатов </t>
  </si>
  <si>
    <t>Код бюджетной классификации</t>
  </si>
  <si>
    <t>Источники внутреннего финансирования дефицитов бюджетов</t>
  </si>
  <si>
    <t>Изменение остатков средств на счетах по учету средств бюджета</t>
  </si>
  <si>
    <t>Увеличение прочих остатков денежных средств бюджета</t>
  </si>
  <si>
    <t>Уменьшение прочих остатков денежных средств бюджетов поселений</t>
  </si>
  <si>
    <t>Иные источники внутреннего финансирования дефицитов бюджетов</t>
  </si>
  <si>
    <t>Привлечение прочих источников внутреннего финансирования дефицита бюджетов поселений</t>
  </si>
  <si>
    <t>Сумма,тыс.руб.</t>
  </si>
  <si>
    <t>Коды бюджетной классификации</t>
  </si>
  <si>
    <t xml:space="preserve">Код бюджетной классификации </t>
  </si>
  <si>
    <t>Наименование налога (сбора)</t>
  </si>
  <si>
    <t>Норматив</t>
  </si>
  <si>
    <t>10102010</t>
  </si>
  <si>
    <t>1 09 00000 00 0000 000</t>
  </si>
  <si>
    <t>ЗАДОЛЖЕННОСТЬ И ПЕРЕРАСЧЕТЫ ПО ОТМЕНЕННЫМ НАЛОГАМ, СБОРАМ И ИНЫМ ОБЯЗАТЕЛЬНЫМ ПЛАТЕЖАМ</t>
  </si>
  <si>
    <t>10900000</t>
  </si>
  <si>
    <t>1 09 04053 10 0000 110</t>
  </si>
  <si>
    <t>Земельный налог (по обязательствам, возникшим до 1 января 2006 года), мобилизуемый на территориях поселений</t>
  </si>
  <si>
    <t>10904050</t>
  </si>
  <si>
    <t>1 11 00000 00 0000 000</t>
  </si>
  <si>
    <t>1 11 02033 10 0000 120</t>
  </si>
  <si>
    <t>Доходы от размещения временно свободных средств бюджетов поселений</t>
  </si>
  <si>
    <t>11103050</t>
  </si>
  <si>
    <t>Проценты, полученные от предоставления бюджетных кредитов внутри страны за счет средств бюджетов поселений</t>
  </si>
  <si>
    <t>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</si>
  <si>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</si>
  <si>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11105025</t>
  </si>
  <si>
    <t>1 11 05035 10 0000 120</t>
  </si>
  <si>
    <t>1 11 09045 10 0000 120</t>
  </si>
  <si>
    <t>Прочие поступления от использования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t>
  </si>
  <si>
    <t>11109045</t>
  </si>
  <si>
    <t>1 13 00000 00 0000 000</t>
  </si>
  <si>
    <t>ДОХОДЫ ОТ ОКАЗАНИЯ ПЛАТНЫХ УСЛУГ И КОМПЕНСАЦИИ ЗАТРАТ ГОСУДАРСТВА</t>
  </si>
  <si>
    <t>11300000</t>
  </si>
  <si>
    <t>1 13 01995 10 0000 130</t>
  </si>
  <si>
    <t>11303050</t>
  </si>
  <si>
    <t>130</t>
  </si>
  <si>
    <t>Прочие доходы от оказания платных услуг получателями средств бюджетов поселений и компенсации затрат государства бюджетов поселений</t>
  </si>
  <si>
    <t>1 13 02995 10 0000 130</t>
  </si>
  <si>
    <t>Прочие доходы от компенсации затрат бюджетов поселений</t>
  </si>
  <si>
    <t>1 14 00000 00 0000 000</t>
  </si>
  <si>
    <t>ДОХОДЫ ОТ ПРОДАЖИ МАТЕРИАЛЬНЫХ И НЕМАТЕРИАЛЬНЫХ АКТИВОВ</t>
  </si>
  <si>
    <t>11400000</t>
  </si>
  <si>
    <t>Доходы от продажи квартир, находящихся в собственности поселений</t>
  </si>
  <si>
    <t>11401050</t>
  </si>
  <si>
    <t>410</t>
  </si>
  <si>
    <t>1 15 00000 00 0000 000</t>
  </si>
  <si>
    <t>АДМИНИСТРАТИВНЫЕ ПЛАТЕЖИ И СБОРЫ</t>
  </si>
  <si>
    <t>11500000</t>
  </si>
  <si>
    <t>1 15 02050 10 0000 140</t>
  </si>
  <si>
    <t>Платежи, взимаемые организациями поселений за выполнение определенных функций</t>
  </si>
  <si>
    <t>11502050</t>
  </si>
  <si>
    <t>140</t>
  </si>
  <si>
    <t xml:space="preserve">1 16 00000 00 0000 000 </t>
  </si>
  <si>
    <t>11632050</t>
  </si>
  <si>
    <t>Возмещение сумм, израсходованных незаконно или не по целевому назначению, а также доходов, полученных от их использования (в части бюджетов поселений)</t>
  </si>
  <si>
    <t>1 16 90050 10 0000 140</t>
  </si>
  <si>
    <t>Прочие поступления от денежных взысканий (штрафов) и иных сумм в возмещение ущерба,зачисляемые в бюджеты поселений</t>
  </si>
  <si>
    <t>11633050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</si>
  <si>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поселений</t>
  </si>
  <si>
    <t>1 16 23051 10 0000 140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</si>
  <si>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поселений</t>
  </si>
  <si>
    <t>1 16 23052 10 0000 140</t>
  </si>
  <si>
    <t>Доходы от возмещения ущерба при возникновении иных страховых случаев, когда выгодоприобретателями выступают получатели средств бюджетов поселений</t>
  </si>
  <si>
    <t>1 17 00000 00 0000 000</t>
  </si>
  <si>
    <t>ПРОЧИЕ НЕНАЛОГОВЫЕ ДОХОДЫ</t>
  </si>
  <si>
    <t>11700000</t>
  </si>
  <si>
    <t>Возмещение потерь сельскохозяйственного производства, связанных с изъятием сельскохозяйственных угодий, расположенных на территориях поселений (по обязательствам, возникшим до 1 января 2008 года)</t>
  </si>
  <si>
    <t>11702000</t>
  </si>
  <si>
    <t>180</t>
  </si>
  <si>
    <t>1 17 01050 10 0000 180</t>
  </si>
  <si>
    <t>11705050</t>
  </si>
  <si>
    <t>Прочие неналоговые доходы бюджетов поселений</t>
  </si>
  <si>
    <t>1 17 05050 10 0000 180</t>
  </si>
  <si>
    <t>1 19 00000 00 0000 000</t>
  </si>
  <si>
    <t>В ЧАСТИ ВОЗВРАТА ОСТАТКОВ СУБСИДИЙ,СУБВЕНЦИЙ И ИНЫХ МЕЖБЮДЖЕТНЫХ ТРАНСФЕРТОВ,ИМЕЮЩИХ ЦЕЛЕВОЕ НАЗНАЧЕНИЕ ПРОШЛЫХ ЛЕТ</t>
  </si>
  <si>
    <t>1 19 05000 10 0000 151</t>
  </si>
  <si>
    <t>Возврат остатков субсидий,субвенций и иных межбюджетных трансфертов,имеющих целевое назначение прошлых лет,из бюджетов поселений</t>
  </si>
  <si>
    <t>Кезского района Удмуртской республики</t>
  </si>
  <si>
    <t>Код администратора</t>
  </si>
  <si>
    <t>1 11 02033 10 0000 120</t>
  </si>
  <si>
    <t>Прочие поступления от использования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</si>
  <si>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1 14 02053 10 0000 410 </t>
  </si>
  <si>
    <t>Прочие поступления от денежных взысканий (штрафов) и иных сумм в возмещение ущерба, зачисляемые в бюджеты поселений</t>
  </si>
  <si>
    <t>Доходы от возмещения  ущерба при возникновении иных страховых случаев,когда выгодоприобретателями выступают получают средств бюджетов поселений</t>
  </si>
  <si>
    <t>Невыясненные поступления, зачисляемые в бюджеты поселений</t>
  </si>
  <si>
    <t>Прочие неналоговые доходы бюджетов поселений (1)</t>
  </si>
  <si>
    <t>Доходы бюджетов поселений от возврата бюджетными учреждениями остатков субсидий прошлых лет</t>
  </si>
  <si>
    <t xml:space="preserve">Доходы бюджетов поселений от возврата иными организациями остатков субсидий прошлых лет </t>
  </si>
  <si>
    <t>Возврат остатков субсидий, субвенций и иных межбюджетных трансфертов, имеющих целевое назначение, прошлых лет из бюджетов поселений</t>
  </si>
  <si>
    <t xml:space="preserve">Дотации бюджетам поселений на поддержку мер по обеспечению сбалансированности бюджетов </t>
  </si>
  <si>
    <t xml:space="preserve">Прочие дотации бюджетам поселений </t>
  </si>
  <si>
    <t>Субвенции  бюджетам поселений на осуществление первичного воинского учёта на территориях, где отсутствуют военные комиссариаты</t>
  </si>
  <si>
    <t xml:space="preserve">Субвенции бюджетам поселений на выполнение передаваемых полномочий субъектов Российской Федерации  </t>
  </si>
  <si>
    <t>Прочие субвенции бюджетам поселений</t>
  </si>
  <si>
    <t>Межбюджетные трансферты, передаваемые бюджетам поселений для компенсации дополнительных расходов, возникших в результате решений, принятых органами власти другого уровня</t>
  </si>
  <si>
    <t>Прочие межбюджетные трансферты, передаваемые бюджетам поселений</t>
  </si>
  <si>
    <t>2 00 00000 00 0000 000</t>
  </si>
  <si>
    <t>Безвозмездные поступления (1)(2), (3), (4)</t>
  </si>
  <si>
    <t>(1) Администрирование поступлений осуществляется по установленному Министерством финансов Российской Федерации, либо финансовым органом муниципального образования коду подвида по виду доходов
(2) Администраторами доходов бюджета поселения по подстатьям,статьям подгруппам группы доходов"2 00 00000 00безвозмездные поступления"являются уполноменные органы местного самоуправления                                                                                                                                                                                                                                                                            (3) Администраторами доходов бюджета поселения по статьям,подстатьям,подгруппам группы доходов"2 00 0000 00-безвозмездные поступления" в части доходов от возврата остатков субсидий,субвенций и иных межбюджетных трансфертов,имеющих целевое назначение ,прошлых лет( вчасти доходов,зачисляемых в бюджет поселения) являются уполномоченные органы местного самоуправления                                                                                                                                                                                                                                                              (4)В части доходов ,зачисляемых в бюджет поселения</t>
  </si>
  <si>
    <t>к решению совета депутатов</t>
  </si>
  <si>
    <t>Кезского района Удмуртской Республики</t>
  </si>
  <si>
    <t>465</t>
  </si>
  <si>
    <t>Отдел имущественных отношений Администрации  муниципального образования "Кезский район"</t>
  </si>
  <si>
    <t>01 06 01 00 05 0000 630</t>
  </si>
  <si>
    <t>Средства от продажи акций и иных форм участия в капитале, находящихся в собственности муниципальных районов</t>
  </si>
  <si>
    <t>464</t>
  </si>
  <si>
    <t>Управление финансов Администрации муниципального образования "Кезский район"</t>
  </si>
  <si>
    <t>01 02 00 00 05 0000 710</t>
  </si>
  <si>
    <t>Получение кредитов от кредитных организаций бюджетами поселений в валюте Российской Федерации</t>
  </si>
  <si>
    <t>01 02 00 00 05 0000 810</t>
  </si>
  <si>
    <t>Погашение бюджетами поселений кредитов от кредитных организаций в валюте Российской Федерации</t>
  </si>
  <si>
    <t>01 03 00 00 05 0000 710</t>
  </si>
  <si>
    <t>Полученные кредитов от других бюджетов бюджетной системы Российской Федерации бюджетами поселений в валюте Российской Федерации</t>
  </si>
  <si>
    <t>01 03 00 00 05 0000 810</t>
  </si>
  <si>
    <t>Погашение бюджетами поселений кредитов от других бюджетов бюджетной системы Российской Федерации в валюте Российской Федерации</t>
  </si>
  <si>
    <t>01 05 02 01 05 0000 510</t>
  </si>
  <si>
    <t>Увеличение прочих остатков денежных средств бюджетов поселений</t>
  </si>
  <si>
    <t>01 05 02 01 05 0000 610</t>
  </si>
  <si>
    <t>Исполнение государственных гарантий поселений в валюте Российской Федерации в случае,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требований бенефициара к принципалу</t>
  </si>
  <si>
    <t>Возврат бюджетных кредитов, предоставленных юридическим лицам из бюджетов поселений в валюте Российской Федерации</t>
  </si>
  <si>
    <t>01 06 06 00 05 0000 710</t>
  </si>
  <si>
    <t>Привлечение прочих источников внутреннего финансирования дефицита поселений районов</t>
  </si>
  <si>
    <t>01 06 06 00 05 0000 810</t>
  </si>
  <si>
    <t>Погашение обязательств за счет прочих источников внутреннего финансирования дефицита бюджетов поселений</t>
  </si>
  <si>
    <t xml:space="preserve">     Кезского района Удмуртской Республики</t>
  </si>
  <si>
    <t xml:space="preserve">                                       Программа муниципальных гарантий</t>
  </si>
  <si>
    <t>№ п/п</t>
  </si>
  <si>
    <t>Цель гарантирования</t>
  </si>
  <si>
    <t>Наименование принципалов (заемщиков, по обязательствам которых предоставляются муниципальные гарантии Кезского района)</t>
  </si>
  <si>
    <t>Сумма гарантирования</t>
  </si>
  <si>
    <t>Наличие права регрессного требования</t>
  </si>
  <si>
    <t xml:space="preserve">      Кезского района Удмуртской Республики</t>
  </si>
  <si>
    <t xml:space="preserve">                                    Программа муниципальных гарантий</t>
  </si>
  <si>
    <t xml:space="preserve">                                                                         Кезского района Удмуртской Республики</t>
  </si>
  <si>
    <t xml:space="preserve">                             Программа муниципальных внутренних заимствований</t>
  </si>
  <si>
    <t>Форма муниципального внутреннего заимствования</t>
  </si>
  <si>
    <t xml:space="preserve">привлечение </t>
  </si>
  <si>
    <t xml:space="preserve">погашение </t>
  </si>
  <si>
    <t>Погашение задолженности местного бюджета перед кредитными организациями</t>
  </si>
  <si>
    <t>Погашение задолженности местного бюджета перед вышестоящим бюджетом по бюджетному кредиту</t>
  </si>
  <si>
    <t>Погашение задолженности местного бюджета по муниципальным ценным бумагам</t>
  </si>
  <si>
    <t>Погашение задолженности бюджета муниципального образования по предоставленым муниципальным гарантиям</t>
  </si>
  <si>
    <t>Погашение задолженности бюджета муниципального образования по кредитам кредитным организациям</t>
  </si>
  <si>
    <t>ИТОГО</t>
  </si>
  <si>
    <t>Привлечение денежных средств в виде бюджетных кредитов из вышестоящего бюджета</t>
  </si>
  <si>
    <t>Привлечение денежных средств в виде муниципальных ценных бумаг</t>
  </si>
  <si>
    <t>Привлечение денежных средств в виде кредитов кредитных организаций</t>
  </si>
  <si>
    <t xml:space="preserve">                                                                    Программа муниципальных внутренних заимствований</t>
  </si>
  <si>
    <t>привлечение</t>
  </si>
  <si>
    <t>погашение</t>
  </si>
  <si>
    <t>Приложение №16</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</si>
  <si>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</si>
  <si>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Непрограммные направления деятельности</t>
  </si>
  <si>
    <t>Аппарат органов местного самоуправления</t>
  </si>
  <si>
    <t>Уплата прочих налогов, сборов</t>
  </si>
  <si>
    <t>Капитальный ремонт, ремонт и содержание автомобильных дорог общего пользования местного значения</t>
  </si>
  <si>
    <t>Формула
Целевая статья</t>
  </si>
  <si>
    <t>(тыс.руб.)</t>
  </si>
  <si>
    <t>Источники образования</t>
  </si>
  <si>
    <t>Доходы от уплаты акцизов на автомобильный бензин, прямогонный бензин, дизельное топливо, моторные масла для дизельных и карбюраторных (инжекторных) двигателей, производимых на территории Российской Федерации, подлежащих зачислению в бюджет субъекта Российской Федерации</t>
  </si>
  <si>
    <t>Всего доходов</t>
  </si>
  <si>
    <t>Расходы</t>
  </si>
  <si>
    <t>Ремонт и содержание автомобильных дорог общего пользования регионального и межмуниципального значения</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</si>
  <si>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</si>
  <si>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Налог на имущество физических лиц, взимаемый по ставкам, применяемым к объектам налогообложения, расположенным в границах сельских поселений</t>
  </si>
  <si>
    <t>10606033</t>
  </si>
  <si>
    <t>Земельный налог с организаций, обладающих земельным участком, расположенным в границах сельских  поселений</t>
  </si>
  <si>
    <t>10606043</t>
  </si>
  <si>
    <t>Земельный налог с физических лиц, обладающих земельным участком, расположенным в границах сельских поселений</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</si>
  <si>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</si>
  <si>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Приложение №2</t>
  </si>
  <si>
    <t xml:space="preserve">                                                                   Приложение №3</t>
  </si>
  <si>
    <t>2019 год</t>
  </si>
  <si>
    <t>Приложение № 4</t>
  </si>
  <si>
    <t>Доходы от оказания платных услуг</t>
  </si>
  <si>
    <t>Уменьшение стоимости материальных запасов</t>
  </si>
  <si>
    <t>Суммы принудительного изъятия</t>
  </si>
  <si>
    <t>1 17 02020 10 0000 180</t>
  </si>
  <si>
    <t>1 14 01053 10 0000 440</t>
  </si>
  <si>
    <t xml:space="preserve"> ШТРАФЫ, САНКЦИИ,ВОЗМЕЩЕНИЕ УЩЕРБА</t>
  </si>
  <si>
    <t xml:space="preserve">Прочие неналоговые доходы бюджетов поселений </t>
  </si>
  <si>
    <t>Приложение №5</t>
  </si>
  <si>
    <t>Приложение №6</t>
  </si>
  <si>
    <t>Всего</t>
  </si>
  <si>
    <t>9900000000</t>
  </si>
  <si>
    <t>9900051180</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</si>
  <si>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</si>
  <si>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</si>
  <si>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</si>
  <si>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Глава муниципального образования</t>
  </si>
  <si>
    <t>9900060010</t>
  </si>
  <si>
    <t>9900060030</t>
  </si>
  <si>
    <t>9900062510</t>
  </si>
  <si>
    <t>Освещение автомобильных дорог общего пользования</t>
  </si>
  <si>
    <t>9900062530</t>
  </si>
  <si>
    <t>тыс. руб.</t>
  </si>
  <si>
    <t>Глава</t>
  </si>
  <si>
    <t>Раздел</t>
  </si>
  <si>
    <t>Подраздел</t>
  </si>
  <si>
    <t>Ведомства
Код</t>
  </si>
  <si>
    <t>Формула
Раздел</t>
  </si>
  <si>
    <t>Формула
Подраздел</t>
  </si>
  <si>
    <t>Формула
Целевая программа</t>
  </si>
  <si>
    <t>Код Ведомства</t>
  </si>
  <si>
    <t>Целевая программа</t>
  </si>
  <si>
    <t>Все администраторы</t>
  </si>
  <si>
    <t>Общегосударственные вопросы</t>
  </si>
  <si>
    <t>Функционирование высшего должностного лица субъекта Российской Федерации и муниципального образования</t>
  </si>
  <si>
    <t>02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</si>
  <si>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</si>
  <si>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</si>
  <si>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оборона</t>
  </si>
  <si>
    <t>Мобилизационная и вневойсковая подготовка</t>
  </si>
  <si>
    <t>03</t>
  </si>
  <si>
    <t>Национальная экономика</t>
  </si>
  <si>
    <t>09</t>
  </si>
  <si>
    <t>Все</t>
  </si>
  <si>
    <t xml:space="preserve">                     Приложение №15</t>
  </si>
  <si>
    <t xml:space="preserve">                                                                                                       Приложение №17</t>
  </si>
  <si>
    <t>Приложение №18</t>
  </si>
  <si>
    <t>Приложение № 13</t>
  </si>
  <si>
    <t>Приложение № 14</t>
  </si>
  <si>
    <t>Раздел, подраздел</t>
  </si>
  <si>
    <t>ФКР
Код</t>
  </si>
  <si>
    <t>Код ФКР</t>
  </si>
  <si>
    <t>0100</t>
  </si>
  <si>
    <t>0102</t>
  </si>
  <si>
    <t>0104</t>
  </si>
  <si>
    <t>0200</t>
  </si>
  <si>
    <t>0203</t>
  </si>
  <si>
    <t>0400</t>
  </si>
  <si>
    <t>0409</t>
  </si>
  <si>
    <t>Мысовское</t>
  </si>
  <si>
    <t xml:space="preserve">                                 муниципального образования "Мысовское"</t>
  </si>
  <si>
    <t xml:space="preserve">                         муниципального образования "Мысовское"</t>
  </si>
  <si>
    <t xml:space="preserve">                                                                         муниципального образования "Мысовское"</t>
  </si>
  <si>
    <t xml:space="preserve">Нормативы распределения доходов в бюджет муниципального образования "Мысовское" </t>
  </si>
  <si>
    <t>муниципального образования "Мысовское"</t>
  </si>
  <si>
    <t>Перечень главных администраторов доходов бюджета муниципального образования          " Мысовское "</t>
  </si>
  <si>
    <t>447</t>
  </si>
  <si>
    <t>447 01 00 00 00 00 0000 000</t>
  </si>
  <si>
    <t>447 01 05 00 00 00 0000 000</t>
  </si>
  <si>
    <t>447 01 05 02 01 10 0000 510</t>
  </si>
  <si>
    <t>447 01 05 02 01 10 0000 610</t>
  </si>
  <si>
    <t>447 01 06 00 00 00 0000 000</t>
  </si>
  <si>
    <t>447 01 06 06 00 10 0000 710</t>
  </si>
  <si>
    <t>20215001</t>
  </si>
  <si>
    <t>20235118</t>
  </si>
  <si>
    <t>20240014</t>
  </si>
  <si>
    <t>1 11 09045 10 0011 120</t>
  </si>
  <si>
    <t>1 11 09045 10 0012 120</t>
  </si>
  <si>
    <t>Прочие поступления от использования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найм)</t>
  </si>
  <si>
    <t>1 13 02995 10 0014 130</t>
  </si>
  <si>
    <t>Прочие доходы от компенсации затрат бюджетов поселений (Возврат дебиторской задолженности прошлых лет)</t>
  </si>
  <si>
    <t>Доходы от реализации иного имущества ,находящегося собственности поселений(за исключением имущества муниципальных бюджетных и автономных учреждений, а также имущества муниципальных унитарных предприятий, в том числе казенных) , в части реализации основных средств по указанному имуществу</t>
  </si>
  <si>
    <t xml:space="preserve">1 14 06013 10 0000 430   </t>
  </si>
  <si>
    <t>Доходы от продажи земельных участков, государственная собственность на которые не разграничена и которые расположены в границах поселений</t>
  </si>
  <si>
    <t>1 16 18050 10 0000 140</t>
  </si>
  <si>
    <t>Денежные взыскания (штрафы) за нарушения бюджетного законодательства (в части поселений)</t>
  </si>
  <si>
    <t>Прочие субсидии поселениям</t>
  </si>
  <si>
    <t>Субсидии на реализации мероприятий муниципальных программ энергосбережения и повышения энергетическиой эффективности</t>
  </si>
  <si>
    <t>Межбюджетные трансферты,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</si>
  <si>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Перечисления из бюджетов поселений (в бюджеты поселений) для осуществления возврата (зачёта)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t>
  </si>
  <si>
    <t>Вариант=Кезский 2018;
Табл=Наименования доходов;
Наименования;</t>
  </si>
  <si>
    <t>Вариант=Кезский 2018;
Табл=Проект 2018 (ПС);
МО=1300507;
ВР=000;
ЦС=00000;
Ведомства=000;
ФКР=0000;
Балансировка бюджета=10;
Узлы=05;
Муниципальные программы=00000;</t>
  </si>
  <si>
    <t>Вариант=Кезский 2018;
Табл=Проект 2018 (ПС);
МО=1300507;
ВР=000;
ЦС=00000;
Ведомства=000;
ФКР=0000;
Балансировка бюджета=20;
Узлы=05;
Муниципальные программы=00000;</t>
  </si>
  <si>
    <t>Вариант=Кезский 2018;
Табл=Прогноз 2019 (ПС);
МО=1300507;
ВР=000;
ЦС=00000;
Ведомства=000;
ФКР=0000;
Балансировка бюджета=10;
Узлы=05;
Муниципальные программы=00000;</t>
  </si>
  <si>
    <t>Вариант=Кезский 2018;
Табл=Прогноз 2019 (ПС);
МО=1300507;
ВР=000;
ЦС=00000;
Ведомства=000;
ФКР=0000;
Балансировка бюджета=20;
Узлы=05;
Муниципальные программы=00000;</t>
  </si>
  <si>
    <t>Вариант=Кезский 2018;
Табл=Прогноз 2020 (ПС);
МО=1300507;
ВР=000;
ЦС=00000;
Ведомства=000;
ФКР=0000;
Балансировка бюджета=10;
Узлы=05;
Муниципальные программы=00000;</t>
  </si>
  <si>
    <t>Вариант=Кезский 2018;
Табл=Прогноз 2020 (ПС);
МО=1300507;
ВР=000;
ЦС=00000;
Ведомства=000;
ФКР=0000;
Балансировка бюджета=20;
Узлы=05;
Муниципальные программы=00000;</t>
  </si>
  <si>
    <t xml:space="preserve">Вариант: Кезский 2018;
Таблица: Наименования доходов;
Наименования
</t>
  </si>
  <si>
    <t>Вариант: Кезский 2018;
Таблица: Прогноз 2019 (ПС);
Данные
МО=1300507
ВР=000
ЦС=00000
Ведомства=000
ФКР=0000
Балансировка бюджета=10
Узлы=05</t>
  </si>
  <si>
    <t>Вариант: Кезский 2018;
Таблица: Прогноз 2019 (ПС);
Данные
МО=1300507
ВР=000
ЦС=00000
Ведомства=000
ФКР=0000
Балансировка бюджета=20
Узлы=05</t>
  </si>
  <si>
    <t>Вариант: Кезский 2018;
Таблица: Прогноз 2020 (ПС);
Данные
МО=1300507
ВР=000
ЦС=00000
Ведомства=000
ФКР=0000
Балансировка бюджета=10
Узлы=05</t>
  </si>
  <si>
    <t>Вариант: Кезский 2018;
Таблица: Прогноз 2020 (ПС);
Данные
МО=1300507
ВР=000
ЦС=00000
Ведомства=000
ФКР=0000
Балансировка бюджета=20
Узлы=05</t>
  </si>
  <si>
    <t>Дотации бюджетам сельских поселений на выравнивание бюджетной обеспеченности</t>
  </si>
  <si>
    <t>Субвенции бюджетам поселений на осуществление первичного воинского учета на территориях, где отсутствуют военные комиссариаты</t>
  </si>
  <si>
    <t>2020 год</t>
  </si>
  <si>
    <t>Уплата иных платежей</t>
  </si>
  <si>
    <t>853</t>
  </si>
  <si>
    <t>Приложение № 7</t>
  </si>
  <si>
    <t>Приложение № 9</t>
  </si>
  <si>
    <t>Приложение № 11</t>
  </si>
  <si>
    <t>Приложение № 10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</si>
  <si>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</si>
  <si>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Источники финансирования дефицита бюджета муниципального образования "Мысовское" на 2019 год</t>
  </si>
  <si>
    <t>Источники финансирования дефицита бюджета муниципального образования "Мысовское" на 2020-2021 годы</t>
  </si>
  <si>
    <t>2021 год</t>
  </si>
  <si>
    <t>Объем бюджетных асcигнований дорожного фонда муниципального образования "Мысовское" на 2019 год</t>
  </si>
  <si>
    <t>Объем бюджетных аcсигнований дорожного фонда муниципального образования "Мысовское" на плановый период 2020 и 2021 годов</t>
  </si>
  <si>
    <t>Сумма на 2020год</t>
  </si>
  <si>
    <t>Сумма на 2021 год</t>
  </si>
  <si>
    <t xml:space="preserve">                       муниципального образования "Мысовское" на 2019 год</t>
  </si>
  <si>
    <t xml:space="preserve">                                    плановый период 2020 и 2021 годов</t>
  </si>
  <si>
    <t xml:space="preserve">                               муниципального образования "Мысовское" на  2019 год</t>
  </si>
  <si>
    <t xml:space="preserve">                                                                               на плановый период 2020 и 2021 годов</t>
  </si>
  <si>
    <t>2021год</t>
  </si>
  <si>
    <t>1 11 05025 10 0000 120</t>
  </si>
  <si>
    <t>1 13 02995 10 0013 130</t>
  </si>
  <si>
    <t>Прочие доходы от компенсации затрат бюджетов сельских поселений</t>
  </si>
  <si>
    <t>116 32000 10 0000 140</t>
  </si>
  <si>
    <t>Денежные взыскания, налагаемые в возмещение ущерба в результате незаконного или нецелевого использования бюджетных средств (в части бюджетов сельских поселений)</t>
  </si>
  <si>
    <t>Субсидии на реализацию мероприятий в области и поддержки и развития коммунального хозяйства, направленных на повышение надежности,устойчивости и экономичности, устойчивости и экономичности жилищно-коммунального хозяйства в Удмуртской Республике</t>
  </si>
  <si>
    <t>01 06 04 01 05 0000 810</t>
  </si>
  <si>
    <t>01 06 05 02 05 0000 640</t>
  </si>
  <si>
    <t>Вариант=Кезский 2019;
Табл=Проект 2019 (ПС);
МО=1300507;
БКД=00000000;
КОСГУ=000;
Программы=0000;
ЭД_БКД=00;
Балансировка бюджета=21;
Узлы=05;</t>
  </si>
  <si>
    <t>Вариант=Кезский 2019;
Табл=Проект 2019 (ПС);
МО=1300507;
БКД=00000000;
КОСГУ=000;
Программы=0000;
ЭД_БКД=00;
Балансировка бюджета=20;
Узлы=05;</t>
  </si>
  <si>
    <t>Вариант=Кезский 2019;
Табл=Проект 2019 (ПС);
МО=1300507;
БКД=00000000;
КОСГУ=000;
Программы=0000;
ЭД_БКД=00;
Балансировка бюджета=22;
Узлы=05;</t>
  </si>
  <si>
    <t>Вариант: Кезский 2019;
Таблица: Проект 2019 (ПС);
Данные
%Узел Кезского района*Мысовское</t>
  </si>
  <si>
    <t>Прочая закупка товаров, работ и услуг</t>
  </si>
  <si>
    <t>Дорожное хозяйство (дорожные фонды)</t>
  </si>
  <si>
    <t>Вариант=Кезский 2019;
Табл=Прогноз 2020 (ПС);
МО=1300507;
БКД=00000000;
КОСГУ=000;
Программы=0000;
ЭД_БКД=00;
Балансировка бюджета=21;
Узлы=05;</t>
  </si>
  <si>
    <t>Вариант=Кезский 2019;
Табл=Прогноз 2020 (ПС);
МО=1300507;
БКД=00000000;
КОСГУ=000;
Программы=0000;
ЭД_БКД=00;
Балансировка бюджета=20;
Узлы=05;</t>
  </si>
  <si>
    <t>Вариант=Кезский 2019;
Табл=Прогноз 2020 (ПС);
МО=1300507;
БКД=00000000;
КОСГУ=000;
Программы=0000;
ЭД_БКД=00;
Балансировка бюджета=22;
Узлы=05;</t>
  </si>
  <si>
    <t>Вариант=Кезский 2019;
Табл=Прогноз 2021 (ПС);
МО=1300507;
БКД=00000000;
КОСГУ=000;
Программы=0000;
ЭД_БКД=00;
Балансировка бюджета=21;
Узлы=05;</t>
  </si>
  <si>
    <t>Вариант=Кезский 2019;
Табл=Прогноз 2021 (ПС);
МО=1300507;
БКД=00000000;
КОСГУ=000;
Программы=0000;
ЭД_БКД=00;
Балансировка бюджета=20;
Узлы=05;</t>
  </si>
  <si>
    <t>Вариант=Кезский 2019;
Табл=Прогноз 2021 (ПС);
МО=1300507;
БКД=00000000;
КОСГУ=000;
Программы=0000;
ЭД_БКД=00;
Балансировка бюджета=22;
Узлы=05;</t>
  </si>
  <si>
    <t>Вариант: Кезский 2019;
Таблица: Прогноз 2020 (ПС);
Данные
%Узел Кезского района*Мысовское</t>
  </si>
  <si>
    <t>Вариант: Кезский 2019;
Таблица: Прогноз 2021 (ПС);
Данные
МО=1300507
БКД=00000000
КОСГУ=000
Программы=0000
ЭД_БКД=00
Узлы=05</t>
  </si>
  <si>
    <t>Вариант=Кезский 2019;
Табл=Проект 2019 (ПС);
МО=1300507;
БКД=00000000;
КОСГУ=000;
Программы=0000;
ЭД_БКД=00;
Ведомства=000;
Балансировка бюджета=21;
Узлы=05;</t>
  </si>
  <si>
    <t>Вариант=Кезский 2019;
Табл=Проект 2019 (ПС);
МО=1300507;
БКД=00000000;
КОСГУ=000;
Программы=0000;
ЭД_БКД=00;
Ведомства=000;
Балансировка бюджета=20;
Узлы=05;</t>
  </si>
  <si>
    <t>Вариант=Кезский 2019;
Табл=Проект 2019 (ПС);
МО=1300507;
БКД=00000000;
КОСГУ=000;
Программы=0000;
ЭД_БКД=00;
Ведомства=000;
Балансировка бюджета=22;
Узлы=05;</t>
  </si>
  <si>
    <t>Вариант=Кезский 2019;
Табл=Прогноз 2020 (ПС);
МО=1300507;
БКД=00000000;
КОСГУ=000;
Программы=0000;
ЭД_БКД=00;
Ведомства=000;
Балансировка бюджета=21;
Узлы=05;</t>
  </si>
  <si>
    <t>Вариант=Кезский 2019;
Табл=Прогноз 2020 (ПС);
МО=1300507;
БКД=00000000;
КОСГУ=000;
Программы=0000;
ЭД_БКД=00;
Ведомства=000;
Балансировка бюджета=20;
Узлы=05;</t>
  </si>
  <si>
    <t>Вариант=Кезский 2019;
Табл=Прогноз 2020 (ПС);
МО=1300507;
БКД=00000000;
КОСГУ=000;
Программы=0000;
ЭД_БКД=00;
Ведомства=000;
Балансировка бюджета=22;
Узлы=05;</t>
  </si>
  <si>
    <t>Вариант=Кезский 2019;
Табл=Прогноз 2021 (ПС);
МО=1300507;
БКД=00000000;
КОСГУ=000;
Программы=0000;
ЭД_БКД=00;
Ведомства=000;
Балансировка бюджета=21;
Узлы=05;</t>
  </si>
  <si>
    <t>Вариант=Кезский 2019;
Табл=Прогноз 2021 (ПС);
МО=1300507;
БКД=00000000;
КОСГУ=000;
Программы=0000;
ЭД_БКД=00;
Ведомства=000;
Балансировка бюджета=20;
Узлы=05;</t>
  </si>
  <si>
    <t>Вариант=Кезский 2019;
Табл=Прогноз 2021 (ПС);
МО=1300507;
БКД=00000000;
КОСГУ=000;
Программы=0000;
ЭД_БКД=00;
Ведомства=000;
Балансировка бюджета=22;
Узлы=05;</t>
  </si>
  <si>
    <t>Вариант: Кезский 2019;
Таблица: Прогноз 2021 (ПС);
Данные
МО=1300507
БКД=00000000
КОСГУ=000
Программы=0000
ЭД_БКД=00
Ведомства=000
Узлы=05</t>
  </si>
  <si>
    <t>Приложение № 12</t>
  </si>
  <si>
    <t>Вариант=Кезский 2019;
Табл=Проект 2019 (ПС);
МО=1300507;
БКД=00000000;
КОСГУ=000;
Программы=0000;
ЭД_БКД=00;
Ведомства=000;
ФКР=0000;
Балансировка бюджета=21;
Узлы=05;</t>
  </si>
  <si>
    <t>Вариант=Кезский 2019;
Табл=Проект 2019 (ПС);
МО=1300507;
БКД=00000000;
КОСГУ=000;
Программы=0000;
ЭД_БКД=00;
Ведомства=000;
ФКР=0000;
Балансировка бюджета=20;
Узлы=05;</t>
  </si>
  <si>
    <t>Вариант=Кезский 2019;
Табл=Проект 2019 (ПС);
МО=1300507;
БКД=00000000;
КОСГУ=000;
Программы=0000;
ЭД_БКД=00;
Ведомства=000;
ФКР=0000;
Балансировка бюджета=22;
Узлы=05;</t>
  </si>
  <si>
    <t>Вариант=Кезский 2019;
Табл=Прогноз 2020 (ПС);
МО=1300507;
БКД=00000000;
КОСГУ=000;
Программы=0000;
ЭД_БКД=00;
Ведомства=000;
ФКР=0000;
Балансировка бюджета=21;
Узлы=05;</t>
  </si>
  <si>
    <t>Вариант=Кезский 2019;
Табл=Прогноз 2020 (ПС);
МО=1300507;
БКД=00000000;
КОСГУ=000;
Программы=0000;
ЭД_БКД=00;
Ведомства=000;
ФКР=0000;
Балансировка бюджета=20;
Узлы=05;</t>
  </si>
  <si>
    <t>Вариант=Кезский 2019;
Табл=Прогноз 2020 (ПС);
МО=1300507;
БКД=00000000;
КОСГУ=000;
Программы=0000;
ЭД_БКД=00;
Ведомства=000;
ФКР=0000;
Балансировка бюджета=22;
Узлы=05;</t>
  </si>
  <si>
    <t>Вариант=Кезский 2019;
Табл=Прогноз 2021 (ПС);
МО=1300507;
БКД=00000000;
КОСГУ=000;
Программы=0000;
ЭД_БКД=00;
Ведомства=000;
ФКР=0000;
Балансировка бюджета=21;
Узлы=05;</t>
  </si>
  <si>
    <t>Вариант=Кезский 2019;
Табл=Прогноз 2021 (ПС);
МО=1300507;
БКД=00000000;
КОСГУ=000;
Программы=0000;
ЭД_БКД=00;
Ведомства=000;
ФКР=0000;
Балансировка бюджета=20;
Узлы=05;</t>
  </si>
  <si>
    <t>Вариант=Кезский 2019;
Табл=Прогноз 2021 (ПС);
МО=1300507;
БКД=00000000;
КОСГУ=000;
Программы=0000;
ЭД_БКД=00;
Ведомства=000;
ФКР=0000;
Балансировка бюджета=22;
Узлы=05;</t>
  </si>
  <si>
    <t>Средства самообложения граждан, зачисляемые в бюджеты сельских поселений</t>
  </si>
  <si>
    <t>117 14030 10 0000 150</t>
  </si>
  <si>
    <t>2 18  05010 10 0000 150</t>
  </si>
  <si>
    <t xml:space="preserve">2 18 05030 10 0000 150               </t>
  </si>
  <si>
    <t>2 19 60010 10 0000 150</t>
  </si>
  <si>
    <t>2 02 15001 10 0000 150</t>
  </si>
  <si>
    <t>2 02 15002 10 0000 150</t>
  </si>
  <si>
    <t>2 02 19999 10 0000 150</t>
  </si>
  <si>
    <t>2 02 29999 10 0101 150</t>
  </si>
  <si>
    <t>2 02 29999 10 0103 150</t>
  </si>
  <si>
    <t>202 29999 10 0107 150</t>
  </si>
  <si>
    <t>2 02 35118 10 0000 150</t>
  </si>
  <si>
    <t xml:space="preserve">2 02 30024 10 0201 150  </t>
  </si>
  <si>
    <t>2 02 39999 10 0000 150</t>
  </si>
  <si>
    <t>2 02 45160 10 0000 150</t>
  </si>
  <si>
    <t>2 02 40014 10 0000 150</t>
  </si>
  <si>
    <t>2 02 49999 10 0000 150</t>
  </si>
  <si>
    <t>2 08 05000 10 0000 150</t>
  </si>
  <si>
    <t>Невыясненные поступления, зачисляемые в бюджеты сельских поселений</t>
  </si>
  <si>
    <t>1 17 14030 10 0000 150</t>
  </si>
  <si>
    <t>Средства самообложения граждан, зачисляемые в бюджеы сельских поселений</t>
  </si>
  <si>
    <t>150</t>
  </si>
  <si>
    <t>2 02 25555 10 0000 150</t>
  </si>
  <si>
    <t>Субсидии бюджетам поселений наподдержку государственных программ субъектов Российской Федерации и муниципальных программ формирования современной городской среды</t>
  </si>
  <si>
    <t>2 02 25567 10 0000 150</t>
  </si>
  <si>
    <t>Субсидии на грантовую поддержку местных инициатив граждан, прооживающих в сельской местности</t>
  </si>
  <si>
    <t>от 20 декабря 2018 года №106</t>
  </si>
  <si>
    <t>к  решению Совета депутатов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</si>
</sst>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5" x14ac:knownFonts="1">
    <font>
      <sz val="11"/>
      <color theme="1"/>
      <name val="Calibri"/>
      <family val="2"/>
      <scheme val="minor"/>
    </font>
    <font>
      <sz val="11"/>
      <name val="Times New Roman"/>
      <family val="1"/>
      <charset val="204"/>
    </font>
    <font>
      <sz val="9"/>
      <name val="Times New Roman"/>
      <family val="1"/>
      <charset val="204"/>
    </font>
    <font>
      <b/>
      <sz val="13"/>
      <name val="Times New Roman"/>
      <family val="1"/>
      <charset val="204"/>
    </font>
    <font>
      <b/>
      <sz val="12"/>
      <name val="Times New Roman"/>
      <family val="1"/>
      <charset val="204"/>
    </font>
    <font>
      <i/>
      <sz val="8"/>
      <name val="Times New Roman"/>
      <family val="1"/>
      <charset val="204"/>
    </font>
    <font>
      <sz val="8"/>
      <name val="Times New Roman"/>
      <family val="1"/>
      <charset val="204"/>
    </font>
    <font>
      <b/>
      <sz val="10"/>
      <name val="Times New Roman"/>
      <family val="1"/>
      <charset val="204"/>
    </font>
    <font>
      <b/>
      <sz val="11"/>
      <name val="Times New Roman"/>
      <family val="1"/>
      <charset val="204"/>
    </font>
    <font>
      <sz val="10"/>
      <name val="Times New Roman"/>
      <family val="1"/>
      <charset val="204"/>
    </font>
    <font>
      <b/>
      <sz val="7"/>
      <name val="Times New Roman"/>
      <family val="1"/>
      <charset val="204"/>
    </font>
    <font>
      <b/>
      <sz val="9"/>
      <name val="Times New Roman"/>
      <family val="1"/>
      <charset val="204"/>
    </font>
    <font>
      <b/>
      <sz val="8"/>
      <name val="Times New Roman"/>
      <family val="1"/>
      <charset val="204"/>
    </font>
    <font>
      <sz val="12"/>
      <name val="Times New Roman"/>
      <family val="1"/>
      <charset val="204"/>
    </font>
    <font>
      <sz val="10"/>
      <name val="Arial Cyr"/>
      <charset val="204"/>
    </font>
    <font>
      <sz val="9"/>
      <color indexed="8"/>
      <name val="Times New Roman"/>
      <family val="1"/>
      <charset val="204"/>
    </font>
    <font>
      <b/>
      <sz val="12"/>
      <color indexed="8"/>
      <name val="Times New Roman"/>
      <family val="1"/>
      <charset val="204"/>
    </font>
    <font>
      <b/>
      <sz val="9"/>
      <color indexed="8"/>
      <name val="Times New Roman"/>
      <family val="1"/>
      <charset val="204"/>
    </font>
    <font>
      <sz val="11"/>
      <color indexed="8"/>
      <name val="Times New Roman"/>
      <family val="1"/>
      <charset val="204"/>
    </font>
    <font>
      <b/>
      <sz val="10"/>
      <color indexed="8"/>
      <name val="Times New Roman"/>
      <family val="1"/>
      <charset val="204"/>
    </font>
    <font>
      <i/>
      <sz val="10"/>
      <name val="Times New Roman"/>
      <family val="1"/>
      <charset val="204"/>
    </font>
    <font>
      <b/>
      <sz val="11"/>
      <color indexed="8"/>
      <name val="Calibri"/>
      <family val="2"/>
      <charset val="204"/>
    </font>
    <font>
      <sz val="8"/>
      <name val="Calibri"/>
      <family val="2"/>
    </font>
    <font>
      <sz val="11"/>
      <color theme="1"/>
      <name val="Calibri"/>
      <family val="2"/>
      <charset val="204"/>
      <scheme val="minor"/>
    </font>
    <font>
      <sz val="11"/>
      <color theme="1"/>
      <name val="Calibri"/>
      <family val="2"/>
      <scheme val="minor"/>
    </font>
  </fonts>
  <fills count="3">
    <fill>
      <patternFill patternType="none"/>
    </fill>
    <fill>
      <patternFill patternType="gray125"/>
    </fill>
    <fill>
      <patternFill patternType="solid">
        <fgColor indexed="9"/>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s>
  <cellStyleXfs count="6">
    <xf numFmtId="0" fontId="0" fillId="0" borderId="0"/>
    <xf numFmtId="0" fontId="23" fillId="0" borderId="0"/>
    <xf numFmtId="0" fontId="23" fillId="0" borderId="0"/>
    <xf numFmtId="0" fontId="14" fillId="0" borderId="0"/>
    <xf numFmtId="0" fontId="14" fillId="0" borderId="0"/>
    <xf numFmtId="0" fontId="24" fillId="0" borderId="0"/>
  </cellStyleXfs>
  <cellXfs count="249">
    <xf numFmtId="0" fontId="0" fillId="0" borderId="0" xfId="0"/>
    <xf numFmtId="49" fontId="7" fillId="0" borderId="0" xfId="0" quotePrefix="1" applyNumberFormat="1" applyFont="1" applyAlignment="1">
      <alignment wrapText="1"/>
    </xf>
    <xf numFmtId="0" fontId="7" fillId="0" borderId="0" xfId="0" quotePrefix="1" applyFont="1" applyAlignment="1">
      <alignment wrapText="1"/>
    </xf>
    <xf numFmtId="0" fontId="7" fillId="0" borderId="0" xfId="0" quotePrefix="1" applyFont="1" applyFill="1" applyAlignment="1">
      <alignment wrapText="1"/>
    </xf>
    <xf numFmtId="0" fontId="7" fillId="0" borderId="0" xfId="0" applyFont="1"/>
    <xf numFmtId="49" fontId="10" fillId="0" borderId="0" xfId="0" quotePrefix="1" applyNumberFormat="1" applyFont="1" applyAlignment="1">
      <alignment wrapText="1"/>
    </xf>
    <xf numFmtId="0" fontId="1" fillId="0" borderId="0" xfId="0" applyFont="1" applyBorder="1" applyAlignment="1">
      <alignment horizontal="right"/>
    </xf>
    <xf numFmtId="0" fontId="10" fillId="0" borderId="0" xfId="0" quotePrefix="1" applyFont="1" applyAlignment="1">
      <alignment wrapText="1"/>
    </xf>
    <xf numFmtId="0" fontId="10" fillId="0" borderId="0" xfId="0" applyFont="1" applyAlignment="1">
      <alignment wrapText="1"/>
    </xf>
    <xf numFmtId="49" fontId="13" fillId="0" borderId="1" xfId="0" applyNumberFormat="1"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49" fontId="8" fillId="0" borderId="1" xfId="0" applyNumberFormat="1" applyFont="1" applyFill="1" applyBorder="1"/>
    <xf numFmtId="164" fontId="8" fillId="0" borderId="1" xfId="0" applyNumberFormat="1" applyFont="1" applyFill="1" applyBorder="1" applyAlignment="1">
      <alignment wrapText="1"/>
    </xf>
    <xf numFmtId="0" fontId="8" fillId="0" borderId="1" xfId="0" applyFont="1" applyFill="1" applyBorder="1"/>
    <xf numFmtId="49" fontId="8" fillId="0" borderId="0" xfId="0" applyNumberFormat="1" applyFont="1"/>
    <xf numFmtId="0" fontId="8" fillId="0" borderId="0" xfId="0" applyFont="1"/>
    <xf numFmtId="49" fontId="8" fillId="0" borderId="1" xfId="0" applyNumberFormat="1" applyFont="1" applyBorder="1"/>
    <xf numFmtId="164" fontId="8" fillId="0" borderId="1" xfId="0" applyNumberFormat="1" applyFont="1" applyBorder="1" applyAlignment="1">
      <alignment wrapText="1"/>
    </xf>
    <xf numFmtId="0" fontId="8" fillId="0" borderId="1" xfId="0" applyFont="1" applyBorder="1"/>
    <xf numFmtId="0" fontId="17" fillId="0" borderId="2" xfId="4" applyFont="1" applyBorder="1" applyAlignment="1">
      <alignment horizontal="center" vertical="top" wrapText="1"/>
    </xf>
    <xf numFmtId="0" fontId="17" fillId="0" borderId="3" xfId="4" applyFont="1" applyBorder="1" applyAlignment="1">
      <alignment horizontal="center" vertical="top" wrapText="1"/>
    </xf>
    <xf numFmtId="49" fontId="13" fillId="0" borderId="0" xfId="0" applyNumberFormat="1" applyFont="1" applyProtection="1">
      <protection locked="0"/>
    </xf>
    <xf numFmtId="0" fontId="13" fillId="0" borderId="0" xfId="0" applyFont="1" applyProtection="1">
      <protection locked="0"/>
    </xf>
    <xf numFmtId="49" fontId="9" fillId="0" borderId="0" xfId="0" applyNumberFormat="1" applyFont="1" applyProtection="1">
      <protection locked="0"/>
    </xf>
    <xf numFmtId="0" fontId="9" fillId="0" borderId="0" xfId="0" applyFont="1" applyProtection="1">
      <protection locked="0"/>
    </xf>
    <xf numFmtId="0" fontId="13" fillId="0" borderId="0" xfId="0" applyFont="1" applyBorder="1" applyProtection="1">
      <protection locked="0"/>
    </xf>
    <xf numFmtId="0" fontId="4" fillId="0" borderId="0" xfId="0" applyFont="1" applyFill="1" applyBorder="1" applyAlignment="1" applyProtection="1">
      <alignment horizontal="center"/>
      <protection locked="0"/>
    </xf>
    <xf numFmtId="0" fontId="13" fillId="0" borderId="0" xfId="0" applyFont="1" applyFill="1" applyBorder="1" applyAlignment="1" applyProtection="1">
      <protection locked="0"/>
    </xf>
    <xf numFmtId="0" fontId="18" fillId="0" borderId="0" xfId="0" applyFont="1"/>
    <xf numFmtId="0" fontId="18" fillId="0" borderId="0" xfId="0" applyFont="1" applyAlignment="1">
      <alignment horizontal="right"/>
    </xf>
    <xf numFmtId="0" fontId="18" fillId="0" borderId="0" xfId="0" applyFont="1" applyAlignment="1"/>
    <xf numFmtId="0" fontId="18" fillId="0" borderId="1" xfId="0" applyFont="1" applyBorder="1"/>
    <xf numFmtId="0" fontId="9" fillId="0" borderId="5" xfId="0" applyFont="1" applyBorder="1" applyAlignment="1">
      <alignment wrapText="1"/>
    </xf>
    <xf numFmtId="0" fontId="18" fillId="0" borderId="1" xfId="0" applyFont="1" applyBorder="1" applyAlignment="1">
      <alignment wrapText="1"/>
    </xf>
    <xf numFmtId="0" fontId="7" fillId="0" borderId="1" xfId="0" applyFont="1" applyBorder="1" applyAlignment="1">
      <alignment wrapText="1"/>
    </xf>
    <xf numFmtId="0" fontId="7" fillId="0" borderId="1" xfId="0" applyFont="1" applyBorder="1"/>
    <xf numFmtId="0" fontId="18" fillId="0" borderId="1" xfId="0" applyFont="1" applyBorder="1" applyAlignment="1">
      <alignment horizontal="center" wrapText="1"/>
    </xf>
    <xf numFmtId="0" fontId="18" fillId="0" borderId="1" xfId="0" applyFont="1" applyBorder="1" applyAlignment="1">
      <alignment horizontal="center" vertical="center" wrapText="1"/>
    </xf>
    <xf numFmtId="0" fontId="18" fillId="0" borderId="0" xfId="0" applyFont="1" applyFill="1"/>
    <xf numFmtId="49" fontId="18" fillId="0" borderId="0" xfId="0" applyNumberFormat="1" applyFont="1"/>
    <xf numFmtId="0" fontId="9" fillId="0" borderId="0" xfId="0" applyFont="1" applyAlignment="1" applyProtection="1">
      <alignment horizontal="right"/>
      <protection locked="0"/>
    </xf>
    <xf numFmtId="0" fontId="9" fillId="0" borderId="0" xfId="0" applyFont="1" applyAlignment="1">
      <alignment horizontal="right" wrapText="1"/>
    </xf>
    <xf numFmtId="49" fontId="9" fillId="0" borderId="6" xfId="0" applyNumberFormat="1" applyFont="1" applyBorder="1" applyProtection="1">
      <protection locked="0"/>
    </xf>
    <xf numFmtId="0" fontId="9" fillId="0" borderId="6" xfId="0" applyFont="1" applyBorder="1" applyProtection="1">
      <protection locked="0"/>
    </xf>
    <xf numFmtId="49" fontId="7" fillId="0" borderId="1"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wrapText="1"/>
      <protection locked="0"/>
    </xf>
    <xf numFmtId="49" fontId="9"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wrapText="1"/>
      <protection locked="0"/>
    </xf>
    <xf numFmtId="0" fontId="9" fillId="0" borderId="1" xfId="0" applyFont="1" applyFill="1" applyBorder="1" applyAlignment="1" applyProtection="1">
      <alignment horizontal="left" wrapText="1"/>
      <protection locked="0"/>
    </xf>
    <xf numFmtId="0" fontId="9" fillId="0" borderId="1" xfId="0" applyFont="1" applyFill="1" applyBorder="1" applyAlignment="1" applyProtection="1">
      <alignment wrapText="1"/>
      <protection locked="0"/>
    </xf>
    <xf numFmtId="49" fontId="18" fillId="0" borderId="0" xfId="0" applyNumberFormat="1" applyFont="1" applyFill="1"/>
    <xf numFmtId="0" fontId="18" fillId="0" borderId="0" xfId="0" applyNumberFormat="1" applyFont="1" applyFill="1"/>
    <xf numFmtId="0" fontId="18" fillId="0" borderId="0" xfId="0" applyNumberFormat="1" applyFont="1"/>
    <xf numFmtId="164" fontId="18" fillId="0" borderId="0" xfId="0" applyNumberFormat="1" applyFont="1" applyFill="1"/>
    <xf numFmtId="49" fontId="18" fillId="0" borderId="1" xfId="0" applyNumberFormat="1" applyFont="1" applyFill="1" applyBorder="1"/>
    <xf numFmtId="164" fontId="18" fillId="0" borderId="1" xfId="0" applyNumberFormat="1" applyFont="1" applyFill="1" applyBorder="1" applyAlignment="1">
      <alignment wrapText="1"/>
    </xf>
    <xf numFmtId="0" fontId="18" fillId="0" borderId="1" xfId="0" applyFont="1" applyFill="1" applyBorder="1"/>
    <xf numFmtId="49" fontId="18" fillId="0" borderId="1" xfId="0" applyNumberFormat="1" applyFont="1" applyBorder="1"/>
    <xf numFmtId="164" fontId="18" fillId="0" borderId="1" xfId="0" applyNumberFormat="1" applyFont="1" applyBorder="1" applyAlignment="1">
      <alignment wrapText="1"/>
    </xf>
    <xf numFmtId="164" fontId="18" fillId="0" borderId="0" xfId="0" applyNumberFormat="1" applyFont="1"/>
    <xf numFmtId="0" fontId="9" fillId="0" borderId="1" xfId="0" applyFont="1" applyBorder="1"/>
    <xf numFmtId="0" fontId="18" fillId="0" borderId="7" xfId="0" applyFont="1" applyBorder="1" applyAlignment="1"/>
    <xf numFmtId="0" fontId="18" fillId="0" borderId="8" xfId="0" applyFont="1" applyBorder="1" applyAlignment="1"/>
    <xf numFmtId="0" fontId="9" fillId="0" borderId="8" xfId="0" applyFont="1" applyBorder="1"/>
    <xf numFmtId="0" fontId="8" fillId="0" borderId="0" xfId="0" applyFont="1" applyAlignment="1">
      <alignment horizontal="center"/>
    </xf>
    <xf numFmtId="0" fontId="0" fillId="0" borderId="0" xfId="0" applyFill="1"/>
    <xf numFmtId="49" fontId="0" fillId="0" borderId="0" xfId="0" applyNumberFormat="1"/>
    <xf numFmtId="0" fontId="0" fillId="0" borderId="0" xfId="0" applyAlignment="1">
      <alignment horizontal="right"/>
    </xf>
    <xf numFmtId="49" fontId="20" fillId="0" borderId="0" xfId="0" quotePrefix="1" applyNumberFormat="1" applyFont="1" applyAlignment="1">
      <alignment wrapText="1"/>
    </xf>
    <xf numFmtId="0" fontId="20" fillId="0" borderId="0" xfId="0" quotePrefix="1" applyFont="1" applyAlignment="1">
      <alignment wrapText="1"/>
    </xf>
    <xf numFmtId="0" fontId="20" fillId="0" borderId="0" xfId="0" quotePrefix="1" applyFont="1" applyFill="1" applyAlignment="1">
      <alignment wrapText="1"/>
    </xf>
    <xf numFmtId="0" fontId="0" fillId="0" borderId="0" xfId="0" applyFill="1" applyBorder="1"/>
    <xf numFmtId="49" fontId="9" fillId="0" borderId="0" xfId="0" applyNumberFormat="1" applyFont="1" applyFill="1" applyBorder="1"/>
    <xf numFmtId="0" fontId="21" fillId="0" borderId="0" xfId="0" applyFont="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0" fillId="0" borderId="1" xfId="0" applyBorder="1"/>
    <xf numFmtId="0" fontId="0" fillId="0" borderId="1" xfId="0" applyBorder="1" applyAlignment="1">
      <alignment wrapText="1"/>
    </xf>
    <xf numFmtId="0" fontId="21" fillId="0" borderId="1" xfId="0" applyFont="1" applyBorder="1"/>
    <xf numFmtId="0" fontId="7" fillId="0" borderId="0" xfId="0" applyFont="1" applyFill="1"/>
    <xf numFmtId="0" fontId="9" fillId="0" borderId="1" xfId="0" applyFont="1" applyFill="1" applyBorder="1" applyAlignment="1">
      <alignment horizontal="center" vertical="center" wrapText="1"/>
    </xf>
    <xf numFmtId="49" fontId="5" fillId="0" borderId="0" xfId="0" quotePrefix="1" applyNumberFormat="1" applyFont="1" applyAlignment="1">
      <alignment wrapText="1"/>
    </xf>
    <xf numFmtId="0" fontId="5" fillId="0" borderId="0" xfId="0" quotePrefix="1" applyFont="1" applyAlignment="1">
      <alignment wrapText="1"/>
    </xf>
    <xf numFmtId="0" fontId="5" fillId="0" borderId="0" xfId="0" quotePrefix="1" applyFont="1" applyFill="1" applyAlignment="1">
      <alignment wrapText="1"/>
    </xf>
    <xf numFmtId="0" fontId="5" fillId="0" borderId="0" xfId="0" applyFont="1" applyAlignment="1">
      <alignment wrapText="1"/>
    </xf>
    <xf numFmtId="49" fontId="8" fillId="0" borderId="0" xfId="0" quotePrefix="1" applyNumberFormat="1" applyFont="1" applyAlignment="1">
      <alignment wrapText="1"/>
    </xf>
    <xf numFmtId="0" fontId="8" fillId="0" borderId="0" xfId="0" quotePrefix="1" applyFont="1" applyFill="1" applyAlignment="1">
      <alignment wrapText="1"/>
    </xf>
    <xf numFmtId="0" fontId="8" fillId="0" borderId="0" xfId="0" applyFont="1" applyAlignment="1">
      <alignment wrapText="1"/>
    </xf>
    <xf numFmtId="0" fontId="1" fillId="0" borderId="0" xfId="0" applyNumberFormat="1" applyFont="1" applyAlignment="1">
      <alignment horizontal="right"/>
    </xf>
    <xf numFmtId="49" fontId="9" fillId="0" borderId="0" xfId="0" applyNumberFormat="1" applyFont="1" applyFill="1"/>
    <xf numFmtId="0" fontId="9" fillId="0" borderId="0" xfId="0" applyNumberFormat="1" applyFont="1" applyFill="1" applyBorder="1" applyAlignment="1"/>
    <xf numFmtId="0" fontId="9" fillId="0" borderId="0" xfId="0" applyNumberFormat="1" applyFont="1" applyFill="1" applyAlignment="1"/>
    <xf numFmtId="49" fontId="9" fillId="0" borderId="0" xfId="0" applyNumberFormat="1" applyFont="1"/>
    <xf numFmtId="0" fontId="9" fillId="0" borderId="0" xfId="0" applyFont="1" applyFill="1"/>
    <xf numFmtId="0" fontId="9" fillId="0" borderId="0" xfId="0" applyFont="1" applyFill="1" applyAlignment="1">
      <alignment horizontal="right"/>
    </xf>
    <xf numFmtId="0" fontId="8" fillId="0" borderId="0" xfId="0" applyFont="1" applyAlignment="1">
      <alignment horizontal="center" wrapText="1"/>
    </xf>
    <xf numFmtId="0" fontId="1" fillId="0" borderId="0" xfId="0" applyFont="1" applyAlignment="1">
      <alignment horizontal="right"/>
    </xf>
    <xf numFmtId="0" fontId="8" fillId="0" borderId="0" xfId="0" quotePrefix="1" applyFont="1" applyAlignment="1">
      <alignment wrapText="1"/>
    </xf>
    <xf numFmtId="0" fontId="0" fillId="0" borderId="0" xfId="0" applyNumberFormat="1" applyAlignment="1"/>
    <xf numFmtId="0" fontId="1" fillId="0" borderId="0" xfId="0" applyFont="1" applyAlignment="1">
      <alignment wrapText="1"/>
    </xf>
    <xf numFmtId="0" fontId="9" fillId="0" borderId="0" xfId="0" applyFont="1" applyFill="1" applyBorder="1" applyAlignment="1"/>
    <xf numFmtId="0" fontId="9" fillId="0" borderId="0" xfId="0" applyFont="1" applyFill="1" applyAlignment="1"/>
    <xf numFmtId="0" fontId="9" fillId="0" borderId="0" xfId="0" applyNumberFormat="1" applyFont="1" applyAlignment="1"/>
    <xf numFmtId="0" fontId="3" fillId="0" borderId="0" xfId="0" applyNumberFormat="1" applyFont="1" applyAlignment="1">
      <alignment vertical="center" wrapText="1"/>
    </xf>
    <xf numFmtId="49" fontId="5" fillId="0" borderId="0" xfId="0" quotePrefix="1" applyNumberFormat="1" applyFont="1" applyAlignment="1">
      <alignment horizontal="center" wrapText="1"/>
    </xf>
    <xf numFmtId="0" fontId="5" fillId="0" borderId="0" xfId="0" quotePrefix="1" applyFont="1" applyFill="1" applyAlignment="1">
      <alignment horizontal="center" wrapText="1"/>
    </xf>
    <xf numFmtId="49" fontId="8" fillId="0" borderId="0" xfId="0" quotePrefix="1" applyNumberFormat="1" applyFont="1" applyAlignment="1">
      <alignment horizontal="center" wrapText="1"/>
    </xf>
    <xf numFmtId="49" fontId="0" fillId="0" borderId="0" xfId="0" applyNumberFormat="1" applyAlignment="1">
      <alignment horizontal="center"/>
    </xf>
    <xf numFmtId="0" fontId="9" fillId="0" borderId="0" xfId="0" applyNumberFormat="1" applyFont="1"/>
    <xf numFmtId="0" fontId="9" fillId="0" borderId="0" xfId="0" applyNumberFormat="1" applyFont="1" applyBorder="1"/>
    <xf numFmtId="49" fontId="1" fillId="0" borderId="11" xfId="0" applyNumberFormat="1" applyFont="1" applyBorder="1"/>
    <xf numFmtId="0" fontId="1" fillId="0" borderId="11" xfId="0" applyNumberFormat="1" applyFont="1" applyBorder="1" applyAlignment="1">
      <alignment wrapText="1"/>
    </xf>
    <xf numFmtId="0" fontId="1" fillId="0" borderId="11" xfId="0" applyNumberFormat="1" applyFont="1" applyBorder="1" applyAlignment="1">
      <alignment shrinkToFit="1"/>
    </xf>
    <xf numFmtId="0" fontId="0" fillId="0" borderId="0" xfId="0" applyFill="1" applyAlignment="1">
      <alignment horizontal="right"/>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0" fillId="0" borderId="0" xfId="0" quotePrefix="1" applyFill="1" applyAlignment="1">
      <alignment wrapText="1"/>
    </xf>
    <xf numFmtId="49" fontId="8" fillId="0" borderId="11" xfId="0" applyNumberFormat="1" applyFont="1" applyBorder="1"/>
    <xf numFmtId="49" fontId="8" fillId="0" borderId="12" xfId="0" applyNumberFormat="1" applyFont="1" applyBorder="1" applyAlignment="1">
      <alignment shrinkToFit="1"/>
    </xf>
    <xf numFmtId="49" fontId="8" fillId="0" borderId="11" xfId="0" applyNumberFormat="1" applyFont="1" applyBorder="1" applyAlignment="1">
      <alignment shrinkToFit="1"/>
    </xf>
    <xf numFmtId="0" fontId="8" fillId="0" borderId="11" xfId="0" applyNumberFormat="1" applyFont="1" applyBorder="1" applyAlignment="1">
      <alignment wrapText="1"/>
    </xf>
    <xf numFmtId="0" fontId="8" fillId="0" borderId="11" xfId="0" applyNumberFormat="1" applyFont="1" applyBorder="1" applyAlignment="1">
      <alignment shrinkToFit="1"/>
    </xf>
    <xf numFmtId="0" fontId="4" fillId="0" borderId="11" xfId="0" applyFont="1" applyBorder="1"/>
    <xf numFmtId="0" fontId="4" fillId="0" borderId="11" xfId="0" applyFont="1" applyBorder="1" applyAlignment="1">
      <alignment shrinkToFit="1"/>
    </xf>
    <xf numFmtId="0" fontId="4" fillId="0" borderId="11" xfId="0" applyFont="1" applyFill="1" applyBorder="1" applyAlignment="1">
      <alignment shrinkToFit="1"/>
    </xf>
    <xf numFmtId="0" fontId="1" fillId="0" borderId="11" xfId="0" applyFont="1" applyBorder="1" applyAlignment="1">
      <alignment shrinkToFit="1"/>
    </xf>
    <xf numFmtId="49" fontId="2" fillId="0" borderId="11" xfId="0" quotePrefix="1" applyNumberFormat="1" applyFont="1" applyBorder="1" applyAlignment="1">
      <alignment wrapText="1"/>
    </xf>
    <xf numFmtId="49" fontId="9" fillId="0" borderId="11" xfId="0" quotePrefix="1" applyNumberFormat="1" applyFont="1" applyBorder="1" applyAlignment="1">
      <alignment horizontal="center" wrapText="1"/>
    </xf>
    <xf numFmtId="0" fontId="9" fillId="0" borderId="11" xfId="0" quotePrefix="1" applyFont="1" applyFill="1" applyBorder="1" applyAlignment="1">
      <alignment shrinkToFit="1"/>
    </xf>
    <xf numFmtId="49" fontId="18" fillId="0" borderId="0" xfId="0" applyNumberFormat="1" applyFont="1" applyAlignment="1">
      <alignment horizontal="center"/>
    </xf>
    <xf numFmtId="0" fontId="18" fillId="0" borderId="0" xfId="0" applyNumberFormat="1" applyFont="1" applyAlignment="1"/>
    <xf numFmtId="49" fontId="18" fillId="0" borderId="0" xfId="0" applyNumberFormat="1" applyFont="1" applyFill="1" applyAlignment="1">
      <alignment horizontal="center"/>
    </xf>
    <xf numFmtId="0" fontId="18" fillId="0" borderId="0" xfId="0" applyFont="1" applyFill="1" applyAlignment="1">
      <alignment horizontal="right"/>
    </xf>
    <xf numFmtId="49" fontId="11" fillId="0" borderId="11" xfId="0" quotePrefix="1" applyNumberFormat="1" applyFont="1" applyBorder="1" applyAlignment="1">
      <alignment wrapText="1"/>
    </xf>
    <xf numFmtId="49" fontId="7" fillId="0" borderId="11" xfId="0" quotePrefix="1" applyNumberFormat="1" applyFont="1" applyBorder="1" applyAlignment="1">
      <alignment horizontal="center" wrapText="1"/>
    </xf>
    <xf numFmtId="0" fontId="7" fillId="0" borderId="11" xfId="0" quotePrefix="1" applyFont="1" applyFill="1" applyBorder="1" applyAlignment="1">
      <alignment shrinkToFit="1"/>
    </xf>
    <xf numFmtId="0" fontId="8" fillId="0" borderId="11" xfId="0" applyFont="1" applyBorder="1" applyAlignment="1">
      <alignment shrinkToFit="1"/>
    </xf>
    <xf numFmtId="0" fontId="8" fillId="0" borderId="11" xfId="0" applyFont="1" applyFill="1" applyBorder="1" applyAlignment="1">
      <alignment shrinkToFit="1"/>
    </xf>
    <xf numFmtId="0" fontId="9" fillId="0" borderId="8" xfId="0" applyFont="1" applyFill="1" applyBorder="1" applyAlignment="1">
      <alignment horizontal="center" vertical="center" wrapText="1"/>
    </xf>
    <xf numFmtId="49" fontId="6" fillId="0" borderId="11" xfId="0" applyNumberFormat="1" applyFont="1" applyFill="1" applyBorder="1" applyAlignment="1">
      <alignment wrapText="1"/>
    </xf>
    <xf numFmtId="49" fontId="9" fillId="0" borderId="11" xfId="0" applyNumberFormat="1" applyFont="1" applyBorder="1"/>
    <xf numFmtId="0" fontId="9" fillId="0" borderId="11" xfId="0" applyFont="1" applyFill="1" applyBorder="1" applyAlignment="1" applyProtection="1">
      <alignment shrinkToFit="1"/>
      <protection locked="0"/>
    </xf>
    <xf numFmtId="0" fontId="7" fillId="0" borderId="1" xfId="0" applyFont="1" applyFill="1" applyBorder="1" applyAlignment="1">
      <alignment horizontal="center" vertical="center" wrapText="1"/>
    </xf>
    <xf numFmtId="49" fontId="12" fillId="0" borderId="11" xfId="0" applyNumberFormat="1" applyFont="1" applyFill="1" applyBorder="1" applyAlignment="1">
      <alignment wrapText="1"/>
    </xf>
    <xf numFmtId="49" fontId="7" fillId="0" borderId="11" xfId="0" applyNumberFormat="1" applyFont="1" applyBorder="1"/>
    <xf numFmtId="0" fontId="7" fillId="0" borderId="11" xfId="0" applyFont="1" applyFill="1" applyBorder="1" applyAlignment="1" applyProtection="1">
      <alignment shrinkToFit="1"/>
      <protection locked="0"/>
    </xf>
    <xf numFmtId="0" fontId="15" fillId="0" borderId="0" xfId="4" applyFont="1" applyBorder="1" applyAlignment="1">
      <alignment horizontal="right" vertical="top" wrapText="1"/>
    </xf>
    <xf numFmtId="0" fontId="15" fillId="0" borderId="1" xfId="4" applyFont="1" applyBorder="1" applyAlignment="1">
      <alignment horizontal="center" vertical="top" wrapText="1"/>
    </xf>
    <xf numFmtId="49" fontId="9" fillId="0" borderId="1" xfId="0" applyNumberFormat="1" applyFont="1" applyBorder="1" applyAlignment="1">
      <alignment horizontal="center" vertical="center" wrapText="1"/>
    </xf>
    <xf numFmtId="0" fontId="9" fillId="0" borderId="1" xfId="0" applyFont="1" applyBorder="1" applyAlignment="1">
      <alignment horizontal="center" vertical="center" textRotation="90" wrapText="1"/>
    </xf>
    <xf numFmtId="49" fontId="9" fillId="0" borderId="1" xfId="0" applyNumberFormat="1" applyFont="1" applyBorder="1" applyAlignment="1">
      <alignment horizontal="center" vertical="center" textRotation="90" wrapText="1"/>
    </xf>
    <xf numFmtId="0" fontId="15" fillId="0" borderId="18" xfId="4" applyFont="1" applyBorder="1" applyAlignment="1">
      <alignment horizontal="center" vertical="top" wrapText="1"/>
    </xf>
    <xf numFmtId="0" fontId="24" fillId="0" borderId="0" xfId="5"/>
    <xf numFmtId="0" fontId="18" fillId="0" borderId="0" xfId="5" applyNumberFormat="1" applyFont="1" applyFill="1" applyAlignment="1">
      <alignment horizontal="right"/>
    </xf>
    <xf numFmtId="0" fontId="1" fillId="0" borderId="0" xfId="5" applyFont="1" applyBorder="1" applyAlignment="1">
      <alignment horizontal="right"/>
    </xf>
    <xf numFmtId="0" fontId="17" fillId="0" borderId="20" xfId="4" applyFont="1" applyBorder="1" applyAlignment="1">
      <alignment horizontal="center" vertical="top" wrapText="1"/>
    </xf>
    <xf numFmtId="0" fontId="9" fillId="0" borderId="24" xfId="4" applyFont="1" applyBorder="1" applyAlignment="1">
      <alignment horizontal="center" vertical="center"/>
    </xf>
    <xf numFmtId="0" fontId="2" fillId="0" borderId="24" xfId="4" applyFont="1" applyBorder="1" applyAlignment="1">
      <alignment vertical="top" wrapText="1"/>
    </xf>
    <xf numFmtId="0" fontId="9" fillId="0" borderId="24" xfId="4" applyFont="1" applyBorder="1" applyAlignment="1">
      <alignment vertical="top"/>
    </xf>
    <xf numFmtId="0" fontId="9" fillId="0" borderId="25" xfId="4" applyFont="1" applyBorder="1" applyAlignment="1">
      <alignment vertical="top"/>
    </xf>
    <xf numFmtId="49" fontId="1" fillId="0" borderId="0" xfId="0" applyNumberFormat="1" applyFont="1" applyBorder="1"/>
    <xf numFmtId="0" fontId="2" fillId="0" borderId="0" xfId="0" applyFont="1" applyBorder="1" applyAlignment="1">
      <alignment wrapText="1"/>
    </xf>
    <xf numFmtId="0" fontId="1" fillId="0" borderId="0" xfId="0" applyFont="1" applyFill="1" applyBorder="1" applyAlignment="1">
      <alignment horizontal="right"/>
    </xf>
    <xf numFmtId="0" fontId="15" fillId="0" borderId="27" xfId="4" applyFont="1" applyBorder="1" applyAlignment="1">
      <alignment horizontal="center" vertical="top" wrapText="1"/>
    </xf>
    <xf numFmtId="0" fontId="15" fillId="0" borderId="13" xfId="4" applyFont="1" applyBorder="1" applyAlignment="1">
      <alignment horizontal="center" vertical="top" wrapText="1"/>
    </xf>
    <xf numFmtId="49" fontId="7" fillId="0"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textRotation="90" wrapText="1"/>
    </xf>
    <xf numFmtId="0" fontId="15" fillId="0" borderId="13" xfId="4" applyFont="1" applyBorder="1" applyAlignment="1">
      <alignment horizontal="center" vertical="top" wrapText="1"/>
    </xf>
    <xf numFmtId="49" fontId="1" fillId="0" borderId="1" xfId="0" applyNumberFormat="1" applyFont="1" applyFill="1" applyBorder="1"/>
    <xf numFmtId="164" fontId="1" fillId="0" borderId="1" xfId="0" applyNumberFormat="1" applyFont="1" applyFill="1" applyBorder="1" applyAlignment="1">
      <alignment wrapText="1"/>
    </xf>
    <xf numFmtId="0" fontId="1" fillId="0" borderId="1" xfId="0" applyFont="1" applyFill="1" applyBorder="1"/>
    <xf numFmtId="0" fontId="3" fillId="0" borderId="0" xfId="0" applyNumberFormat="1" applyFont="1" applyAlignment="1">
      <alignment horizontal="center" vertical="center" wrapText="1"/>
    </xf>
    <xf numFmtId="49" fontId="4" fillId="0" borderId="1" xfId="0" applyNumberFormat="1" applyFont="1" applyBorder="1" applyAlignment="1">
      <alignment horizontal="center" vertical="center"/>
    </xf>
    <xf numFmtId="49" fontId="4" fillId="0" borderId="11" xfId="0" applyNumberFormat="1" applyFont="1" applyBorder="1" applyAlignment="1">
      <alignment horizontal="center"/>
    </xf>
    <xf numFmtId="0" fontId="7" fillId="0" borderId="1" xfId="0" applyFont="1" applyBorder="1" applyAlignment="1">
      <alignment horizontal="center" wrapText="1"/>
    </xf>
    <xf numFmtId="0" fontId="7" fillId="0" borderId="1" xfId="0" applyFont="1" applyBorder="1" applyAlignment="1">
      <alignment horizontal="center"/>
    </xf>
    <xf numFmtId="0" fontId="9" fillId="0" borderId="1" xfId="0" applyFont="1" applyBorder="1" applyAlignment="1">
      <alignment horizontal="center"/>
    </xf>
    <xf numFmtId="0" fontId="18" fillId="0" borderId="0" xfId="0" applyFont="1" applyAlignment="1">
      <alignment horizontal="right"/>
    </xf>
    <xf numFmtId="0" fontId="18" fillId="0" borderId="0" xfId="0" applyFont="1" applyBorder="1" applyAlignment="1">
      <alignment horizontal="center" wrapText="1"/>
    </xf>
    <xf numFmtId="0" fontId="18" fillId="0" borderId="0" xfId="0" applyFont="1" applyBorder="1" applyAlignment="1">
      <alignment horizontal="center"/>
    </xf>
    <xf numFmtId="0" fontId="18" fillId="0" borderId="13" xfId="0" applyFont="1" applyBorder="1" applyAlignment="1">
      <alignment horizontal="center"/>
    </xf>
    <xf numFmtId="0" fontId="18" fillId="0" borderId="7" xfId="0" applyFont="1" applyBorder="1" applyAlignment="1">
      <alignment horizontal="center"/>
    </xf>
    <xf numFmtId="0" fontId="18" fillId="0" borderId="8" xfId="0" applyFont="1" applyBorder="1" applyAlignment="1">
      <alignment horizontal="center"/>
    </xf>
    <xf numFmtId="0" fontId="3" fillId="0" borderId="0" xfId="0" applyNumberFormat="1" applyFont="1" applyFill="1" applyAlignment="1">
      <alignment horizontal="center" vertical="center" wrapText="1"/>
    </xf>
    <xf numFmtId="164" fontId="18" fillId="0" borderId="0" xfId="0" applyNumberFormat="1" applyFont="1" applyFill="1" applyAlignment="1">
      <alignment horizontal="right"/>
    </xf>
    <xf numFmtId="0" fontId="18" fillId="0" borderId="0" xfId="0" applyNumberFormat="1" applyFont="1" applyFill="1" applyAlignment="1">
      <alignment horizontal="right"/>
    </xf>
    <xf numFmtId="0" fontId="18" fillId="0" borderId="0" xfId="0" applyNumberFormat="1" applyFont="1" applyFill="1" applyAlignment="1">
      <alignment horizontal="center"/>
    </xf>
    <xf numFmtId="0" fontId="15" fillId="0" borderId="13" xfId="4" applyFont="1" applyBorder="1" applyAlignment="1">
      <alignment horizontal="center" vertical="top" wrapText="1"/>
    </xf>
    <xf numFmtId="0" fontId="15" fillId="0" borderId="7" xfId="4" applyFont="1" applyBorder="1" applyAlignment="1">
      <alignment horizontal="center" vertical="top" wrapText="1"/>
    </xf>
    <xf numFmtId="0" fontId="15" fillId="0" borderId="23" xfId="4" applyFont="1" applyBorder="1" applyAlignment="1">
      <alignment horizontal="center" vertical="top" wrapText="1"/>
    </xf>
    <xf numFmtId="0" fontId="2" fillId="2" borderId="26" xfId="4" applyFont="1" applyFill="1" applyBorder="1" applyAlignment="1">
      <alignment vertical="top" wrapText="1"/>
    </xf>
    <xf numFmtId="0" fontId="15" fillId="2" borderId="13" xfId="4" applyFont="1" applyFill="1" applyBorder="1" applyAlignment="1">
      <alignment horizontal="center" vertical="top" wrapText="1"/>
    </xf>
    <xf numFmtId="0" fontId="15" fillId="2" borderId="8" xfId="4" applyFont="1" applyFill="1" applyBorder="1" applyAlignment="1">
      <alignment horizontal="center" vertical="top" wrapText="1"/>
    </xf>
    <xf numFmtId="0" fontId="15" fillId="0" borderId="13" xfId="4" applyFont="1" applyBorder="1" applyAlignment="1">
      <alignment vertical="top" wrapText="1"/>
    </xf>
    <xf numFmtId="0" fontId="15" fillId="0" borderId="23" xfId="4" applyFont="1" applyBorder="1" applyAlignment="1">
      <alignment vertical="top" wrapText="1"/>
    </xf>
    <xf numFmtId="0" fontId="2" fillId="0" borderId="13" xfId="4" applyFont="1" applyBorder="1" applyAlignment="1">
      <alignment horizontal="center" vertical="top" wrapText="1"/>
    </xf>
    <xf numFmtId="0" fontId="2" fillId="0" borderId="7" xfId="4" applyFont="1" applyBorder="1" applyAlignment="1">
      <alignment horizontal="center" vertical="top" wrapText="1"/>
    </xf>
    <xf numFmtId="0" fontId="2" fillId="0" borderId="23" xfId="4" applyFont="1" applyBorder="1" applyAlignment="1">
      <alignment horizontal="center" vertical="top" wrapText="1"/>
    </xf>
    <xf numFmtId="0" fontId="15" fillId="0" borderId="13" xfId="4" applyFont="1" applyBorder="1" applyAlignment="1">
      <alignment horizontal="left" vertical="top" wrapText="1"/>
    </xf>
    <xf numFmtId="0" fontId="15" fillId="0" borderId="23" xfId="4" applyFont="1" applyBorder="1" applyAlignment="1">
      <alignment horizontal="left" vertical="top" wrapText="1"/>
    </xf>
    <xf numFmtId="0" fontId="15" fillId="0" borderId="8" xfId="4" applyFont="1" applyBorder="1" applyAlignment="1">
      <alignment horizontal="center" vertical="top" wrapText="1"/>
    </xf>
    <xf numFmtId="0" fontId="2" fillId="0" borderId="13" xfId="4" applyFont="1" applyBorder="1" applyAlignment="1">
      <alignment horizontal="justify" vertical="top" wrapText="1"/>
    </xf>
    <xf numFmtId="0" fontId="2" fillId="0" borderId="23" xfId="4" applyFont="1" applyBorder="1" applyAlignment="1">
      <alignment horizontal="justify" vertical="top" wrapText="1"/>
    </xf>
    <xf numFmtId="0" fontId="15" fillId="0" borderId="13" xfId="4" applyFont="1" applyBorder="1" applyAlignment="1">
      <alignment horizontal="justify" vertical="top" wrapText="1"/>
    </xf>
    <xf numFmtId="0" fontId="15" fillId="0" borderId="23" xfId="4" applyFont="1" applyBorder="1" applyAlignment="1">
      <alignment horizontal="justify" vertical="top" wrapText="1"/>
    </xf>
    <xf numFmtId="0" fontId="2" fillId="0" borderId="13" xfId="4" applyFont="1" applyBorder="1" applyAlignment="1">
      <alignment horizontal="left" vertical="top" wrapText="1"/>
    </xf>
    <xf numFmtId="0" fontId="2" fillId="0" borderId="23" xfId="4" applyFont="1" applyBorder="1" applyAlignment="1">
      <alignment horizontal="left" vertical="top" wrapText="1"/>
    </xf>
    <xf numFmtId="0" fontId="17" fillId="0" borderId="21" xfId="4" applyFont="1" applyBorder="1" applyAlignment="1">
      <alignment horizontal="center" vertical="top" wrapText="1"/>
    </xf>
    <xf numFmtId="0" fontId="17" fillId="0" borderId="22" xfId="4" applyFont="1" applyBorder="1" applyAlignment="1">
      <alignment horizontal="center" vertical="top" wrapText="1"/>
    </xf>
    <xf numFmtId="0" fontId="15" fillId="0" borderId="14" xfId="4" applyFont="1" applyBorder="1" applyAlignment="1">
      <alignment horizontal="center" vertical="top" wrapText="1"/>
    </xf>
    <xf numFmtId="0" fontId="15" fillId="0" borderId="15" xfId="4" applyFont="1" applyBorder="1" applyAlignment="1">
      <alignment horizontal="center" vertical="top" wrapText="1"/>
    </xf>
    <xf numFmtId="0" fontId="15" fillId="0" borderId="14" xfId="4" applyFont="1" applyBorder="1" applyAlignment="1">
      <alignment horizontal="justify" vertical="top" wrapText="1"/>
    </xf>
    <xf numFmtId="0" fontId="15" fillId="0" borderId="19" xfId="4" applyFont="1" applyBorder="1" applyAlignment="1">
      <alignment horizontal="justify" vertical="top" wrapText="1"/>
    </xf>
    <xf numFmtId="0" fontId="15" fillId="0" borderId="0" xfId="4" applyFont="1" applyBorder="1" applyAlignment="1">
      <alignment horizontal="right" vertical="top" wrapText="1"/>
    </xf>
    <xf numFmtId="164" fontId="18" fillId="0" borderId="0" xfId="5" applyNumberFormat="1" applyFont="1" applyFill="1" applyAlignment="1">
      <alignment horizontal="right"/>
    </xf>
    <xf numFmtId="0" fontId="18" fillId="0" borderId="0" xfId="5" applyNumberFormat="1" applyFont="1" applyFill="1" applyAlignment="1">
      <alignment horizontal="right"/>
    </xf>
    <xf numFmtId="0" fontId="16" fillId="0" borderId="0" xfId="4" applyFont="1" applyBorder="1" applyAlignment="1">
      <alignment horizontal="center" vertical="top" wrapText="1"/>
    </xf>
    <xf numFmtId="0" fontId="17" fillId="0" borderId="9" xfId="4" applyFont="1" applyBorder="1" applyAlignment="1">
      <alignment horizontal="center" vertical="top" wrapText="1"/>
    </xf>
    <xf numFmtId="0" fontId="17" fillId="0" borderId="10" xfId="4" applyFont="1" applyBorder="1" applyAlignment="1">
      <alignment horizontal="center" vertical="top" wrapText="1"/>
    </xf>
    <xf numFmtId="0" fontId="15" fillId="0" borderId="21" xfId="4" applyFont="1" applyBorder="1" applyAlignment="1">
      <alignment horizontal="center" vertical="top" wrapText="1"/>
    </xf>
    <xf numFmtId="0" fontId="15" fillId="0" borderId="22" xfId="4" applyFont="1" applyBorder="1" applyAlignment="1">
      <alignment horizontal="center" vertical="top" wrapText="1"/>
    </xf>
    <xf numFmtId="0" fontId="19" fillId="0" borderId="0" xfId="0" applyFont="1" applyBorder="1" applyAlignment="1" applyProtection="1">
      <alignment horizontal="center" wrapText="1"/>
      <protection locked="0"/>
    </xf>
    <xf numFmtId="0" fontId="19" fillId="0" borderId="13" xfId="0" applyFont="1" applyFill="1" applyBorder="1" applyAlignment="1" applyProtection="1">
      <alignment horizontal="center" wrapText="1"/>
      <protection locked="0"/>
    </xf>
    <xf numFmtId="0" fontId="19" fillId="0" borderId="8" xfId="0" applyFont="1" applyFill="1" applyBorder="1" applyAlignment="1" applyProtection="1">
      <alignment horizontal="center" wrapText="1"/>
      <protection locked="0"/>
    </xf>
    <xf numFmtId="49" fontId="8" fillId="0" borderId="12" xfId="0" applyNumberFormat="1" applyFont="1" applyBorder="1" applyAlignment="1"/>
    <xf numFmtId="49" fontId="8" fillId="0" borderId="16" xfId="0" applyNumberFormat="1" applyFont="1" applyBorder="1" applyAlignment="1"/>
    <xf numFmtId="49" fontId="8" fillId="0" borderId="17" xfId="0" applyNumberFormat="1" applyFont="1" applyBorder="1" applyAlignment="1"/>
    <xf numFmtId="49" fontId="9" fillId="0" borderId="1" xfId="0" applyNumberFormat="1" applyFont="1" applyBorder="1" applyAlignment="1">
      <alignment horizontal="center" vertical="center" wrapText="1"/>
    </xf>
    <xf numFmtId="0" fontId="9" fillId="0" borderId="1" xfId="0" applyFont="1" applyBorder="1" applyAlignment="1">
      <alignment horizontal="center" vertical="center" textRotation="90" wrapText="1"/>
    </xf>
    <xf numFmtId="49" fontId="9" fillId="0" borderId="1" xfId="0" applyNumberFormat="1" applyFont="1" applyBorder="1" applyAlignment="1">
      <alignment horizontal="center" vertical="center" textRotation="90" wrapText="1"/>
    </xf>
    <xf numFmtId="0" fontId="18" fillId="0" borderId="1" xfId="0" applyFont="1" applyFill="1" applyBorder="1" applyAlignment="1">
      <alignment horizontal="center"/>
    </xf>
    <xf numFmtId="0" fontId="8" fillId="0" borderId="0" xfId="0" applyNumberFormat="1" applyFont="1" applyFill="1" applyAlignment="1">
      <alignment horizontal="center" vertical="center" wrapText="1"/>
    </xf>
    <xf numFmtId="49" fontId="8" fillId="0" borderId="11" xfId="0" applyNumberFormat="1" applyFont="1" applyBorder="1" applyAlignment="1">
      <alignment horizontal="left"/>
    </xf>
    <xf numFmtId="0" fontId="7" fillId="0" borderId="1" xfId="0" applyFont="1" applyFill="1" applyBorder="1" applyAlignment="1">
      <alignment horizontal="center"/>
    </xf>
    <xf numFmtId="49" fontId="7" fillId="0"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textRotation="90" wrapText="1"/>
    </xf>
    <xf numFmtId="0" fontId="21" fillId="0" borderId="1" xfId="0" applyFont="1" applyBorder="1" applyAlignment="1">
      <alignment horizontal="center" vertical="center"/>
    </xf>
    <xf numFmtId="0" fontId="18" fillId="0" borderId="0" xfId="0" applyFont="1" applyAlignment="1">
      <alignment horizontal="center"/>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8"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3" xfId="0" applyFont="1" applyBorder="1" applyAlignment="1">
      <alignment horizontal="center" wrapText="1"/>
    </xf>
    <xf numFmtId="0" fontId="7" fillId="0" borderId="8" xfId="0" applyFont="1" applyBorder="1" applyAlignment="1">
      <alignment horizontal="center" wrapText="1"/>
    </xf>
    <xf numFmtId="0" fontId="7" fillId="0" borderId="1" xfId="0" applyFont="1" applyBorder="1" applyAlignment="1">
      <alignment horizontal="center" vertical="center"/>
    </xf>
    <xf numFmtId="0" fontId="18" fillId="0" borderId="0" xfId="0" applyFont="1" applyAlignment="1"/>
  </cellXfs>
  <cellStyles count="6">
    <cellStyle name="Обычный" xfId="0" builtinId="0"/>
    <cellStyle name="Обычный 2" xfId="1"/>
    <cellStyle name="Обычный 2 2" xfId="2"/>
    <cellStyle name="Обычный 3" xfId="3"/>
    <cellStyle name="Обычный 4" xfId="5"/>
    <cellStyle name="Обычный_Лист1"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view="pageBreakPreview" topLeftCell="A2" zoomScaleNormal="100" zoomScaleSheetLayoutView="100" workbookViewId="0">
      <selection activeCell="E7" sqref="E7"/>
    </sheetView>
  </sheetViews>
  <sheetFormatPr defaultRowHeight="15" x14ac:dyDescent="0.25"/>
  <cols>
    <col min="1" max="1" width="10.140625" style="66" bestFit="1" customWidth="1"/>
    <col min="2" max="2" width="3.28515625" style="66" customWidth="1"/>
    <col min="3" max="3" width="5.5703125" style="66" bestFit="1" customWidth="1"/>
    <col min="4" max="4" width="4.85546875" style="66" bestFit="1" customWidth="1"/>
    <col min="5" max="5" width="47.85546875" customWidth="1"/>
    <col min="6" max="6" width="11.7109375" customWidth="1"/>
    <col min="7" max="11" width="11.7109375" style="65" hidden="1" customWidth="1"/>
    <col min="257" max="257" width="10.140625" bestFit="1" customWidth="1"/>
    <col min="258" max="258" width="3.28515625" customWidth="1"/>
    <col min="259" max="259" width="5.5703125" bestFit="1" customWidth="1"/>
    <col min="260" max="260" width="4.85546875" bestFit="1" customWidth="1"/>
    <col min="261" max="261" width="47.85546875" customWidth="1"/>
    <col min="262" max="262" width="11.7109375" customWidth="1"/>
    <col min="263" max="267" width="0" hidden="1" customWidth="1"/>
    <col min="513" max="513" width="10.140625" bestFit="1" customWidth="1"/>
    <col min="514" max="514" width="3.28515625" customWidth="1"/>
    <col min="515" max="515" width="5.5703125" bestFit="1" customWidth="1"/>
    <col min="516" max="516" width="4.85546875" bestFit="1" customWidth="1"/>
    <col min="517" max="517" width="47.85546875" customWidth="1"/>
    <col min="518" max="518" width="11.7109375" customWidth="1"/>
    <col min="519" max="523" width="0" hidden="1" customWidth="1"/>
    <col min="769" max="769" width="10.140625" bestFit="1" customWidth="1"/>
    <col min="770" max="770" width="3.28515625" customWidth="1"/>
    <col min="771" max="771" width="5.5703125" bestFit="1" customWidth="1"/>
    <col min="772" max="772" width="4.85546875" bestFit="1" customWidth="1"/>
    <col min="773" max="773" width="47.85546875" customWidth="1"/>
    <col min="774" max="774" width="11.7109375" customWidth="1"/>
    <col min="775" max="779" width="0" hidden="1" customWidth="1"/>
    <col min="1025" max="1025" width="10.140625" bestFit="1" customWidth="1"/>
    <col min="1026" max="1026" width="3.28515625" customWidth="1"/>
    <col min="1027" max="1027" width="5.5703125" bestFit="1" customWidth="1"/>
    <col min="1028" max="1028" width="4.85546875" bestFit="1" customWidth="1"/>
    <col min="1029" max="1029" width="47.85546875" customWidth="1"/>
    <col min="1030" max="1030" width="11.7109375" customWidth="1"/>
    <col min="1031" max="1035" width="0" hidden="1" customWidth="1"/>
    <col min="1281" max="1281" width="10.140625" bestFit="1" customWidth="1"/>
    <col min="1282" max="1282" width="3.28515625" customWidth="1"/>
    <col min="1283" max="1283" width="5.5703125" bestFit="1" customWidth="1"/>
    <col min="1284" max="1284" width="4.85546875" bestFit="1" customWidth="1"/>
    <col min="1285" max="1285" width="47.85546875" customWidth="1"/>
    <col min="1286" max="1286" width="11.7109375" customWidth="1"/>
    <col min="1287" max="1291" width="0" hidden="1" customWidth="1"/>
    <col min="1537" max="1537" width="10.140625" bestFit="1" customWidth="1"/>
    <col min="1538" max="1538" width="3.28515625" customWidth="1"/>
    <col min="1539" max="1539" width="5.5703125" bestFit="1" customWidth="1"/>
    <col min="1540" max="1540" width="4.85546875" bestFit="1" customWidth="1"/>
    <col min="1541" max="1541" width="47.85546875" customWidth="1"/>
    <col min="1542" max="1542" width="11.7109375" customWidth="1"/>
    <col min="1543" max="1547" width="0" hidden="1" customWidth="1"/>
    <col min="1793" max="1793" width="10.140625" bestFit="1" customWidth="1"/>
    <col min="1794" max="1794" width="3.28515625" customWidth="1"/>
    <col min="1795" max="1795" width="5.5703125" bestFit="1" customWidth="1"/>
    <col min="1796" max="1796" width="4.85546875" bestFit="1" customWidth="1"/>
    <col min="1797" max="1797" width="47.85546875" customWidth="1"/>
    <col min="1798" max="1798" width="11.7109375" customWidth="1"/>
    <col min="1799" max="1803" width="0" hidden="1" customWidth="1"/>
    <col min="2049" max="2049" width="10.140625" bestFit="1" customWidth="1"/>
    <col min="2050" max="2050" width="3.28515625" customWidth="1"/>
    <col min="2051" max="2051" width="5.5703125" bestFit="1" customWidth="1"/>
    <col min="2052" max="2052" width="4.85546875" bestFit="1" customWidth="1"/>
    <col min="2053" max="2053" width="47.85546875" customWidth="1"/>
    <col min="2054" max="2054" width="11.7109375" customWidth="1"/>
    <col min="2055" max="2059" width="0" hidden="1" customWidth="1"/>
    <col min="2305" max="2305" width="10.140625" bestFit="1" customWidth="1"/>
    <col min="2306" max="2306" width="3.28515625" customWidth="1"/>
    <col min="2307" max="2307" width="5.5703125" bestFit="1" customWidth="1"/>
    <col min="2308" max="2308" width="4.85546875" bestFit="1" customWidth="1"/>
    <col min="2309" max="2309" width="47.85546875" customWidth="1"/>
    <col min="2310" max="2310" width="11.7109375" customWidth="1"/>
    <col min="2311" max="2315" width="0" hidden="1" customWidth="1"/>
    <col min="2561" max="2561" width="10.140625" bestFit="1" customWidth="1"/>
    <col min="2562" max="2562" width="3.28515625" customWidth="1"/>
    <col min="2563" max="2563" width="5.5703125" bestFit="1" customWidth="1"/>
    <col min="2564" max="2564" width="4.85546875" bestFit="1" customWidth="1"/>
    <col min="2565" max="2565" width="47.85546875" customWidth="1"/>
    <col min="2566" max="2566" width="11.7109375" customWidth="1"/>
    <col min="2567" max="2571" width="0" hidden="1" customWidth="1"/>
    <col min="2817" max="2817" width="10.140625" bestFit="1" customWidth="1"/>
    <col min="2818" max="2818" width="3.28515625" customWidth="1"/>
    <col min="2819" max="2819" width="5.5703125" bestFit="1" customWidth="1"/>
    <col min="2820" max="2820" width="4.85546875" bestFit="1" customWidth="1"/>
    <col min="2821" max="2821" width="47.85546875" customWidth="1"/>
    <col min="2822" max="2822" width="11.7109375" customWidth="1"/>
    <col min="2823" max="2827" width="0" hidden="1" customWidth="1"/>
    <col min="3073" max="3073" width="10.140625" bestFit="1" customWidth="1"/>
    <col min="3074" max="3074" width="3.28515625" customWidth="1"/>
    <col min="3075" max="3075" width="5.5703125" bestFit="1" customWidth="1"/>
    <col min="3076" max="3076" width="4.85546875" bestFit="1" customWidth="1"/>
    <col min="3077" max="3077" width="47.85546875" customWidth="1"/>
    <col min="3078" max="3078" width="11.7109375" customWidth="1"/>
    <col min="3079" max="3083" width="0" hidden="1" customWidth="1"/>
    <col min="3329" max="3329" width="10.140625" bestFit="1" customWidth="1"/>
    <col min="3330" max="3330" width="3.28515625" customWidth="1"/>
    <col min="3331" max="3331" width="5.5703125" bestFit="1" customWidth="1"/>
    <col min="3332" max="3332" width="4.85546875" bestFit="1" customWidth="1"/>
    <col min="3333" max="3333" width="47.85546875" customWidth="1"/>
    <col min="3334" max="3334" width="11.7109375" customWidth="1"/>
    <col min="3335" max="3339" width="0" hidden="1" customWidth="1"/>
    <col min="3585" max="3585" width="10.140625" bestFit="1" customWidth="1"/>
    <col min="3586" max="3586" width="3.28515625" customWidth="1"/>
    <col min="3587" max="3587" width="5.5703125" bestFit="1" customWidth="1"/>
    <col min="3588" max="3588" width="4.85546875" bestFit="1" customWidth="1"/>
    <col min="3589" max="3589" width="47.85546875" customWidth="1"/>
    <col min="3590" max="3590" width="11.7109375" customWidth="1"/>
    <col min="3591" max="3595" width="0" hidden="1" customWidth="1"/>
    <col min="3841" max="3841" width="10.140625" bestFit="1" customWidth="1"/>
    <col min="3842" max="3842" width="3.28515625" customWidth="1"/>
    <col min="3843" max="3843" width="5.5703125" bestFit="1" customWidth="1"/>
    <col min="3844" max="3844" width="4.85546875" bestFit="1" customWidth="1"/>
    <col min="3845" max="3845" width="47.85546875" customWidth="1"/>
    <col min="3846" max="3846" width="11.7109375" customWidth="1"/>
    <col min="3847" max="3851" width="0" hidden="1" customWidth="1"/>
    <col min="4097" max="4097" width="10.140625" bestFit="1" customWidth="1"/>
    <col min="4098" max="4098" width="3.28515625" customWidth="1"/>
    <col min="4099" max="4099" width="5.5703125" bestFit="1" customWidth="1"/>
    <col min="4100" max="4100" width="4.85546875" bestFit="1" customWidth="1"/>
    <col min="4101" max="4101" width="47.85546875" customWidth="1"/>
    <col min="4102" max="4102" width="11.7109375" customWidth="1"/>
    <col min="4103" max="4107" width="0" hidden="1" customWidth="1"/>
    <col min="4353" max="4353" width="10.140625" bestFit="1" customWidth="1"/>
    <col min="4354" max="4354" width="3.28515625" customWidth="1"/>
    <col min="4355" max="4355" width="5.5703125" bestFit="1" customWidth="1"/>
    <col min="4356" max="4356" width="4.85546875" bestFit="1" customWidth="1"/>
    <col min="4357" max="4357" width="47.85546875" customWidth="1"/>
    <col min="4358" max="4358" width="11.7109375" customWidth="1"/>
    <col min="4359" max="4363" width="0" hidden="1" customWidth="1"/>
    <col min="4609" max="4609" width="10.140625" bestFit="1" customWidth="1"/>
    <col min="4610" max="4610" width="3.28515625" customWidth="1"/>
    <col min="4611" max="4611" width="5.5703125" bestFit="1" customWidth="1"/>
    <col min="4612" max="4612" width="4.85546875" bestFit="1" customWidth="1"/>
    <col min="4613" max="4613" width="47.85546875" customWidth="1"/>
    <col min="4614" max="4614" width="11.7109375" customWidth="1"/>
    <col min="4615" max="4619" width="0" hidden="1" customWidth="1"/>
    <col min="4865" max="4865" width="10.140625" bestFit="1" customWidth="1"/>
    <col min="4866" max="4866" width="3.28515625" customWidth="1"/>
    <col min="4867" max="4867" width="5.5703125" bestFit="1" customWidth="1"/>
    <col min="4868" max="4868" width="4.85546875" bestFit="1" customWidth="1"/>
    <col min="4869" max="4869" width="47.85546875" customWidth="1"/>
    <col min="4870" max="4870" width="11.7109375" customWidth="1"/>
    <col min="4871" max="4875" width="0" hidden="1" customWidth="1"/>
    <col min="5121" max="5121" width="10.140625" bestFit="1" customWidth="1"/>
    <col min="5122" max="5122" width="3.28515625" customWidth="1"/>
    <col min="5123" max="5123" width="5.5703125" bestFit="1" customWidth="1"/>
    <col min="5124" max="5124" width="4.85546875" bestFit="1" customWidth="1"/>
    <col min="5125" max="5125" width="47.85546875" customWidth="1"/>
    <col min="5126" max="5126" width="11.7109375" customWidth="1"/>
    <col min="5127" max="5131" width="0" hidden="1" customWidth="1"/>
    <col min="5377" max="5377" width="10.140625" bestFit="1" customWidth="1"/>
    <col min="5378" max="5378" width="3.28515625" customWidth="1"/>
    <col min="5379" max="5379" width="5.5703125" bestFit="1" customWidth="1"/>
    <col min="5380" max="5380" width="4.85546875" bestFit="1" customWidth="1"/>
    <col min="5381" max="5381" width="47.85546875" customWidth="1"/>
    <col min="5382" max="5382" width="11.7109375" customWidth="1"/>
    <col min="5383" max="5387" width="0" hidden="1" customWidth="1"/>
    <col min="5633" max="5633" width="10.140625" bestFit="1" customWidth="1"/>
    <col min="5634" max="5634" width="3.28515625" customWidth="1"/>
    <col min="5635" max="5635" width="5.5703125" bestFit="1" customWidth="1"/>
    <col min="5636" max="5636" width="4.85546875" bestFit="1" customWidth="1"/>
    <col min="5637" max="5637" width="47.85546875" customWidth="1"/>
    <col min="5638" max="5638" width="11.7109375" customWidth="1"/>
    <col min="5639" max="5643" width="0" hidden="1" customWidth="1"/>
    <col min="5889" max="5889" width="10.140625" bestFit="1" customWidth="1"/>
    <col min="5890" max="5890" width="3.28515625" customWidth="1"/>
    <col min="5891" max="5891" width="5.5703125" bestFit="1" customWidth="1"/>
    <col min="5892" max="5892" width="4.85546875" bestFit="1" customWidth="1"/>
    <col min="5893" max="5893" width="47.85546875" customWidth="1"/>
    <col min="5894" max="5894" width="11.7109375" customWidth="1"/>
    <col min="5895" max="5899" width="0" hidden="1" customWidth="1"/>
    <col min="6145" max="6145" width="10.140625" bestFit="1" customWidth="1"/>
    <col min="6146" max="6146" width="3.28515625" customWidth="1"/>
    <col min="6147" max="6147" width="5.5703125" bestFit="1" customWidth="1"/>
    <col min="6148" max="6148" width="4.85546875" bestFit="1" customWidth="1"/>
    <col min="6149" max="6149" width="47.85546875" customWidth="1"/>
    <col min="6150" max="6150" width="11.7109375" customWidth="1"/>
    <col min="6151" max="6155" width="0" hidden="1" customWidth="1"/>
    <col min="6401" max="6401" width="10.140625" bestFit="1" customWidth="1"/>
    <col min="6402" max="6402" width="3.28515625" customWidth="1"/>
    <col min="6403" max="6403" width="5.5703125" bestFit="1" customWidth="1"/>
    <col min="6404" max="6404" width="4.85546875" bestFit="1" customWidth="1"/>
    <col min="6405" max="6405" width="47.85546875" customWidth="1"/>
    <col min="6406" max="6406" width="11.7109375" customWidth="1"/>
    <col min="6407" max="6411" width="0" hidden="1" customWidth="1"/>
    <col min="6657" max="6657" width="10.140625" bestFit="1" customWidth="1"/>
    <col min="6658" max="6658" width="3.28515625" customWidth="1"/>
    <col min="6659" max="6659" width="5.5703125" bestFit="1" customWidth="1"/>
    <col min="6660" max="6660" width="4.85546875" bestFit="1" customWidth="1"/>
    <col min="6661" max="6661" width="47.85546875" customWidth="1"/>
    <col min="6662" max="6662" width="11.7109375" customWidth="1"/>
    <col min="6663" max="6667" width="0" hidden="1" customWidth="1"/>
    <col min="6913" max="6913" width="10.140625" bestFit="1" customWidth="1"/>
    <col min="6914" max="6914" width="3.28515625" customWidth="1"/>
    <col min="6915" max="6915" width="5.5703125" bestFit="1" customWidth="1"/>
    <col min="6916" max="6916" width="4.85546875" bestFit="1" customWidth="1"/>
    <col min="6917" max="6917" width="47.85546875" customWidth="1"/>
    <col min="6918" max="6918" width="11.7109375" customWidth="1"/>
    <col min="6919" max="6923" width="0" hidden="1" customWidth="1"/>
    <col min="7169" max="7169" width="10.140625" bestFit="1" customWidth="1"/>
    <col min="7170" max="7170" width="3.28515625" customWidth="1"/>
    <col min="7171" max="7171" width="5.5703125" bestFit="1" customWidth="1"/>
    <col min="7172" max="7172" width="4.85546875" bestFit="1" customWidth="1"/>
    <col min="7173" max="7173" width="47.85546875" customWidth="1"/>
    <col min="7174" max="7174" width="11.7109375" customWidth="1"/>
    <col min="7175" max="7179" width="0" hidden="1" customWidth="1"/>
    <col min="7425" max="7425" width="10.140625" bestFit="1" customWidth="1"/>
    <col min="7426" max="7426" width="3.28515625" customWidth="1"/>
    <col min="7427" max="7427" width="5.5703125" bestFit="1" customWidth="1"/>
    <col min="7428" max="7428" width="4.85546875" bestFit="1" customWidth="1"/>
    <col min="7429" max="7429" width="47.85546875" customWidth="1"/>
    <col min="7430" max="7430" width="11.7109375" customWidth="1"/>
    <col min="7431" max="7435" width="0" hidden="1" customWidth="1"/>
    <col min="7681" max="7681" width="10.140625" bestFit="1" customWidth="1"/>
    <col min="7682" max="7682" width="3.28515625" customWidth="1"/>
    <col min="7683" max="7683" width="5.5703125" bestFit="1" customWidth="1"/>
    <col min="7684" max="7684" width="4.85546875" bestFit="1" customWidth="1"/>
    <col min="7685" max="7685" width="47.85546875" customWidth="1"/>
    <col min="7686" max="7686" width="11.7109375" customWidth="1"/>
    <col min="7687" max="7691" width="0" hidden="1" customWidth="1"/>
    <col min="7937" max="7937" width="10.140625" bestFit="1" customWidth="1"/>
    <col min="7938" max="7938" width="3.28515625" customWidth="1"/>
    <col min="7939" max="7939" width="5.5703125" bestFit="1" customWidth="1"/>
    <col min="7940" max="7940" width="4.85546875" bestFit="1" customWidth="1"/>
    <col min="7941" max="7941" width="47.85546875" customWidth="1"/>
    <col min="7942" max="7942" width="11.7109375" customWidth="1"/>
    <col min="7943" max="7947" width="0" hidden="1" customWidth="1"/>
    <col min="8193" max="8193" width="10.140625" bestFit="1" customWidth="1"/>
    <col min="8194" max="8194" width="3.28515625" customWidth="1"/>
    <col min="8195" max="8195" width="5.5703125" bestFit="1" customWidth="1"/>
    <col min="8196" max="8196" width="4.85546875" bestFit="1" customWidth="1"/>
    <col min="8197" max="8197" width="47.85546875" customWidth="1"/>
    <col min="8198" max="8198" width="11.7109375" customWidth="1"/>
    <col min="8199" max="8203" width="0" hidden="1" customWidth="1"/>
    <col min="8449" max="8449" width="10.140625" bestFit="1" customWidth="1"/>
    <col min="8450" max="8450" width="3.28515625" customWidth="1"/>
    <col min="8451" max="8451" width="5.5703125" bestFit="1" customWidth="1"/>
    <col min="8452" max="8452" width="4.85546875" bestFit="1" customWidth="1"/>
    <col min="8453" max="8453" width="47.85546875" customWidth="1"/>
    <col min="8454" max="8454" width="11.7109375" customWidth="1"/>
    <col min="8455" max="8459" width="0" hidden="1" customWidth="1"/>
    <col min="8705" max="8705" width="10.140625" bestFit="1" customWidth="1"/>
    <col min="8706" max="8706" width="3.28515625" customWidth="1"/>
    <col min="8707" max="8707" width="5.5703125" bestFit="1" customWidth="1"/>
    <col min="8708" max="8708" width="4.85546875" bestFit="1" customWidth="1"/>
    <col min="8709" max="8709" width="47.85546875" customWidth="1"/>
    <col min="8710" max="8710" width="11.7109375" customWidth="1"/>
    <col min="8711" max="8715" width="0" hidden="1" customWidth="1"/>
    <col min="8961" max="8961" width="10.140625" bestFit="1" customWidth="1"/>
    <col min="8962" max="8962" width="3.28515625" customWidth="1"/>
    <col min="8963" max="8963" width="5.5703125" bestFit="1" customWidth="1"/>
    <col min="8964" max="8964" width="4.85546875" bestFit="1" customWidth="1"/>
    <col min="8965" max="8965" width="47.85546875" customWidth="1"/>
    <col min="8966" max="8966" width="11.7109375" customWidth="1"/>
    <col min="8967" max="8971" width="0" hidden="1" customWidth="1"/>
    <col min="9217" max="9217" width="10.140625" bestFit="1" customWidth="1"/>
    <col min="9218" max="9218" width="3.28515625" customWidth="1"/>
    <col min="9219" max="9219" width="5.5703125" bestFit="1" customWidth="1"/>
    <col min="9220" max="9220" width="4.85546875" bestFit="1" customWidth="1"/>
    <col min="9221" max="9221" width="47.85546875" customWidth="1"/>
    <col min="9222" max="9222" width="11.7109375" customWidth="1"/>
    <col min="9223" max="9227" width="0" hidden="1" customWidth="1"/>
    <col min="9473" max="9473" width="10.140625" bestFit="1" customWidth="1"/>
    <col min="9474" max="9474" width="3.28515625" customWidth="1"/>
    <col min="9475" max="9475" width="5.5703125" bestFit="1" customWidth="1"/>
    <col min="9476" max="9476" width="4.85546875" bestFit="1" customWidth="1"/>
    <col min="9477" max="9477" width="47.85546875" customWidth="1"/>
    <col min="9478" max="9478" width="11.7109375" customWidth="1"/>
    <col min="9479" max="9483" width="0" hidden="1" customWidth="1"/>
    <col min="9729" max="9729" width="10.140625" bestFit="1" customWidth="1"/>
    <col min="9730" max="9730" width="3.28515625" customWidth="1"/>
    <col min="9731" max="9731" width="5.5703125" bestFit="1" customWidth="1"/>
    <col min="9732" max="9732" width="4.85546875" bestFit="1" customWidth="1"/>
    <col min="9733" max="9733" width="47.85546875" customWidth="1"/>
    <col min="9734" max="9734" width="11.7109375" customWidth="1"/>
    <col min="9735" max="9739" width="0" hidden="1" customWidth="1"/>
    <col min="9985" max="9985" width="10.140625" bestFit="1" customWidth="1"/>
    <col min="9986" max="9986" width="3.28515625" customWidth="1"/>
    <col min="9987" max="9987" width="5.5703125" bestFit="1" customWidth="1"/>
    <col min="9988" max="9988" width="4.85546875" bestFit="1" customWidth="1"/>
    <col min="9989" max="9989" width="47.85546875" customWidth="1"/>
    <col min="9990" max="9990" width="11.7109375" customWidth="1"/>
    <col min="9991" max="9995" width="0" hidden="1" customWidth="1"/>
    <col min="10241" max="10241" width="10.140625" bestFit="1" customWidth="1"/>
    <col min="10242" max="10242" width="3.28515625" customWidth="1"/>
    <col min="10243" max="10243" width="5.5703125" bestFit="1" customWidth="1"/>
    <col min="10244" max="10244" width="4.85546875" bestFit="1" customWidth="1"/>
    <col min="10245" max="10245" width="47.85546875" customWidth="1"/>
    <col min="10246" max="10246" width="11.7109375" customWidth="1"/>
    <col min="10247" max="10251" width="0" hidden="1" customWidth="1"/>
    <col min="10497" max="10497" width="10.140625" bestFit="1" customWidth="1"/>
    <col min="10498" max="10498" width="3.28515625" customWidth="1"/>
    <col min="10499" max="10499" width="5.5703125" bestFit="1" customWidth="1"/>
    <col min="10500" max="10500" width="4.85546875" bestFit="1" customWidth="1"/>
    <col min="10501" max="10501" width="47.85546875" customWidth="1"/>
    <col min="10502" max="10502" width="11.7109375" customWidth="1"/>
    <col min="10503" max="10507" width="0" hidden="1" customWidth="1"/>
    <col min="10753" max="10753" width="10.140625" bestFit="1" customWidth="1"/>
    <col min="10754" max="10754" width="3.28515625" customWidth="1"/>
    <col min="10755" max="10755" width="5.5703125" bestFit="1" customWidth="1"/>
    <col min="10756" max="10756" width="4.85546875" bestFit="1" customWidth="1"/>
    <col min="10757" max="10757" width="47.85546875" customWidth="1"/>
    <col min="10758" max="10758" width="11.7109375" customWidth="1"/>
    <col min="10759" max="10763" width="0" hidden="1" customWidth="1"/>
    <col min="11009" max="11009" width="10.140625" bestFit="1" customWidth="1"/>
    <col min="11010" max="11010" width="3.28515625" customWidth="1"/>
    <col min="11011" max="11011" width="5.5703125" bestFit="1" customWidth="1"/>
    <col min="11012" max="11012" width="4.85546875" bestFit="1" customWidth="1"/>
    <col min="11013" max="11013" width="47.85546875" customWidth="1"/>
    <col min="11014" max="11014" width="11.7109375" customWidth="1"/>
    <col min="11015" max="11019" width="0" hidden="1" customWidth="1"/>
    <col min="11265" max="11265" width="10.140625" bestFit="1" customWidth="1"/>
    <col min="11266" max="11266" width="3.28515625" customWidth="1"/>
    <col min="11267" max="11267" width="5.5703125" bestFit="1" customWidth="1"/>
    <col min="11268" max="11268" width="4.85546875" bestFit="1" customWidth="1"/>
    <col min="11269" max="11269" width="47.85546875" customWidth="1"/>
    <col min="11270" max="11270" width="11.7109375" customWidth="1"/>
    <col min="11271" max="11275" width="0" hidden="1" customWidth="1"/>
    <col min="11521" max="11521" width="10.140625" bestFit="1" customWidth="1"/>
    <col min="11522" max="11522" width="3.28515625" customWidth="1"/>
    <col min="11523" max="11523" width="5.5703125" bestFit="1" customWidth="1"/>
    <col min="11524" max="11524" width="4.85546875" bestFit="1" customWidth="1"/>
    <col min="11525" max="11525" width="47.85546875" customWidth="1"/>
    <col min="11526" max="11526" width="11.7109375" customWidth="1"/>
    <col min="11527" max="11531" width="0" hidden="1" customWidth="1"/>
    <col min="11777" max="11777" width="10.140625" bestFit="1" customWidth="1"/>
    <col min="11778" max="11778" width="3.28515625" customWidth="1"/>
    <col min="11779" max="11779" width="5.5703125" bestFit="1" customWidth="1"/>
    <col min="11780" max="11780" width="4.85546875" bestFit="1" customWidth="1"/>
    <col min="11781" max="11781" width="47.85546875" customWidth="1"/>
    <col min="11782" max="11782" width="11.7109375" customWidth="1"/>
    <col min="11783" max="11787" width="0" hidden="1" customWidth="1"/>
    <col min="12033" max="12033" width="10.140625" bestFit="1" customWidth="1"/>
    <col min="12034" max="12034" width="3.28515625" customWidth="1"/>
    <col min="12035" max="12035" width="5.5703125" bestFit="1" customWidth="1"/>
    <col min="12036" max="12036" width="4.85546875" bestFit="1" customWidth="1"/>
    <col min="12037" max="12037" width="47.85546875" customWidth="1"/>
    <col min="12038" max="12038" width="11.7109375" customWidth="1"/>
    <col min="12039" max="12043" width="0" hidden="1" customWidth="1"/>
    <col min="12289" max="12289" width="10.140625" bestFit="1" customWidth="1"/>
    <col min="12290" max="12290" width="3.28515625" customWidth="1"/>
    <col min="12291" max="12291" width="5.5703125" bestFit="1" customWidth="1"/>
    <col min="12292" max="12292" width="4.85546875" bestFit="1" customWidth="1"/>
    <col min="12293" max="12293" width="47.85546875" customWidth="1"/>
    <col min="12294" max="12294" width="11.7109375" customWidth="1"/>
    <col min="12295" max="12299" width="0" hidden="1" customWidth="1"/>
    <col min="12545" max="12545" width="10.140625" bestFit="1" customWidth="1"/>
    <col min="12546" max="12546" width="3.28515625" customWidth="1"/>
    <col min="12547" max="12547" width="5.5703125" bestFit="1" customWidth="1"/>
    <col min="12548" max="12548" width="4.85546875" bestFit="1" customWidth="1"/>
    <col min="12549" max="12549" width="47.85546875" customWidth="1"/>
    <col min="12550" max="12550" width="11.7109375" customWidth="1"/>
    <col min="12551" max="12555" width="0" hidden="1" customWidth="1"/>
    <col min="12801" max="12801" width="10.140625" bestFit="1" customWidth="1"/>
    <col min="12802" max="12802" width="3.28515625" customWidth="1"/>
    <col min="12803" max="12803" width="5.5703125" bestFit="1" customWidth="1"/>
    <col min="12804" max="12804" width="4.85546875" bestFit="1" customWidth="1"/>
    <col min="12805" max="12805" width="47.85546875" customWidth="1"/>
    <col min="12806" max="12806" width="11.7109375" customWidth="1"/>
    <col min="12807" max="12811" width="0" hidden="1" customWidth="1"/>
    <col min="13057" max="13057" width="10.140625" bestFit="1" customWidth="1"/>
    <col min="13058" max="13058" width="3.28515625" customWidth="1"/>
    <col min="13059" max="13059" width="5.5703125" bestFit="1" customWidth="1"/>
    <col min="13060" max="13060" width="4.85546875" bestFit="1" customWidth="1"/>
    <col min="13061" max="13061" width="47.85546875" customWidth="1"/>
    <col min="13062" max="13062" width="11.7109375" customWidth="1"/>
    <col min="13063" max="13067" width="0" hidden="1" customWidth="1"/>
    <col min="13313" max="13313" width="10.140625" bestFit="1" customWidth="1"/>
    <col min="13314" max="13314" width="3.28515625" customWidth="1"/>
    <col min="13315" max="13315" width="5.5703125" bestFit="1" customWidth="1"/>
    <col min="13316" max="13316" width="4.85546875" bestFit="1" customWidth="1"/>
    <col min="13317" max="13317" width="47.85546875" customWidth="1"/>
    <col min="13318" max="13318" width="11.7109375" customWidth="1"/>
    <col min="13319" max="13323" width="0" hidden="1" customWidth="1"/>
    <col min="13569" max="13569" width="10.140625" bestFit="1" customWidth="1"/>
    <col min="13570" max="13570" width="3.28515625" customWidth="1"/>
    <col min="13571" max="13571" width="5.5703125" bestFit="1" customWidth="1"/>
    <col min="13572" max="13572" width="4.85546875" bestFit="1" customWidth="1"/>
    <col min="13573" max="13573" width="47.85546875" customWidth="1"/>
    <col min="13574" max="13574" width="11.7109375" customWidth="1"/>
    <col min="13575" max="13579" width="0" hidden="1" customWidth="1"/>
    <col min="13825" max="13825" width="10.140625" bestFit="1" customWidth="1"/>
    <col min="13826" max="13826" width="3.28515625" customWidth="1"/>
    <col min="13827" max="13827" width="5.5703125" bestFit="1" customWidth="1"/>
    <col min="13828" max="13828" width="4.85546875" bestFit="1" customWidth="1"/>
    <col min="13829" max="13829" width="47.85546875" customWidth="1"/>
    <col min="13830" max="13830" width="11.7109375" customWidth="1"/>
    <col min="13831" max="13835" width="0" hidden="1" customWidth="1"/>
    <col min="14081" max="14081" width="10.140625" bestFit="1" customWidth="1"/>
    <col min="14082" max="14082" width="3.28515625" customWidth="1"/>
    <col min="14083" max="14083" width="5.5703125" bestFit="1" customWidth="1"/>
    <col min="14084" max="14084" width="4.85546875" bestFit="1" customWidth="1"/>
    <col min="14085" max="14085" width="47.85546875" customWidth="1"/>
    <col min="14086" max="14086" width="11.7109375" customWidth="1"/>
    <col min="14087" max="14091" width="0" hidden="1" customWidth="1"/>
    <col min="14337" max="14337" width="10.140625" bestFit="1" customWidth="1"/>
    <col min="14338" max="14338" width="3.28515625" customWidth="1"/>
    <col min="14339" max="14339" width="5.5703125" bestFit="1" customWidth="1"/>
    <col min="14340" max="14340" width="4.85546875" bestFit="1" customWidth="1"/>
    <col min="14341" max="14341" width="47.85546875" customWidth="1"/>
    <col min="14342" max="14342" width="11.7109375" customWidth="1"/>
    <col min="14343" max="14347" width="0" hidden="1" customWidth="1"/>
    <col min="14593" max="14593" width="10.140625" bestFit="1" customWidth="1"/>
    <col min="14594" max="14594" width="3.28515625" customWidth="1"/>
    <col min="14595" max="14595" width="5.5703125" bestFit="1" customWidth="1"/>
    <col min="14596" max="14596" width="4.85546875" bestFit="1" customWidth="1"/>
    <col min="14597" max="14597" width="47.85546875" customWidth="1"/>
    <col min="14598" max="14598" width="11.7109375" customWidth="1"/>
    <col min="14599" max="14603" width="0" hidden="1" customWidth="1"/>
    <col min="14849" max="14849" width="10.140625" bestFit="1" customWidth="1"/>
    <col min="14850" max="14850" width="3.28515625" customWidth="1"/>
    <col min="14851" max="14851" width="5.5703125" bestFit="1" customWidth="1"/>
    <col min="14852" max="14852" width="4.85546875" bestFit="1" customWidth="1"/>
    <col min="14853" max="14853" width="47.85546875" customWidth="1"/>
    <col min="14854" max="14854" width="11.7109375" customWidth="1"/>
    <col min="14855" max="14859" width="0" hidden="1" customWidth="1"/>
    <col min="15105" max="15105" width="10.140625" bestFit="1" customWidth="1"/>
    <col min="15106" max="15106" width="3.28515625" customWidth="1"/>
    <col min="15107" max="15107" width="5.5703125" bestFit="1" customWidth="1"/>
    <col min="15108" max="15108" width="4.85546875" bestFit="1" customWidth="1"/>
    <col min="15109" max="15109" width="47.85546875" customWidth="1"/>
    <col min="15110" max="15110" width="11.7109375" customWidth="1"/>
    <col min="15111" max="15115" width="0" hidden="1" customWidth="1"/>
    <col min="15361" max="15361" width="10.140625" bestFit="1" customWidth="1"/>
    <col min="15362" max="15362" width="3.28515625" customWidth="1"/>
    <col min="15363" max="15363" width="5.5703125" bestFit="1" customWidth="1"/>
    <col min="15364" max="15364" width="4.85546875" bestFit="1" customWidth="1"/>
    <col min="15365" max="15365" width="47.85546875" customWidth="1"/>
    <col min="15366" max="15366" width="11.7109375" customWidth="1"/>
    <col min="15367" max="15371" width="0" hidden="1" customWidth="1"/>
    <col min="15617" max="15617" width="10.140625" bestFit="1" customWidth="1"/>
    <col min="15618" max="15618" width="3.28515625" customWidth="1"/>
    <col min="15619" max="15619" width="5.5703125" bestFit="1" customWidth="1"/>
    <col min="15620" max="15620" width="4.85546875" bestFit="1" customWidth="1"/>
    <col min="15621" max="15621" width="47.85546875" customWidth="1"/>
    <col min="15622" max="15622" width="11.7109375" customWidth="1"/>
    <col min="15623" max="15627" width="0" hidden="1" customWidth="1"/>
    <col min="15873" max="15873" width="10.140625" bestFit="1" customWidth="1"/>
    <col min="15874" max="15874" width="3.28515625" customWidth="1"/>
    <col min="15875" max="15875" width="5.5703125" bestFit="1" customWidth="1"/>
    <col min="15876" max="15876" width="4.85546875" bestFit="1" customWidth="1"/>
    <col min="15877" max="15877" width="47.85546875" customWidth="1"/>
    <col min="15878" max="15878" width="11.7109375" customWidth="1"/>
    <col min="15879" max="15883" width="0" hidden="1" customWidth="1"/>
    <col min="16129" max="16129" width="10.140625" bestFit="1" customWidth="1"/>
    <col min="16130" max="16130" width="3.28515625" customWidth="1"/>
    <col min="16131" max="16131" width="5.5703125" bestFit="1" customWidth="1"/>
    <col min="16132" max="16132" width="4.85546875" bestFit="1" customWidth="1"/>
    <col min="16133" max="16133" width="47.85546875" customWidth="1"/>
    <col min="16134" max="16134" width="11.7109375" customWidth="1"/>
    <col min="16135" max="16139" width="0" hidden="1" customWidth="1"/>
  </cols>
  <sheetData>
    <row r="1" spans="1:11" ht="15" hidden="1" customHeight="1" x14ac:dyDescent="0.25">
      <c r="A1" s="110"/>
      <c r="B1" s="110"/>
      <c r="C1" s="110"/>
      <c r="D1" s="110"/>
      <c r="E1" s="111"/>
      <c r="F1" s="112"/>
      <c r="G1" s="112"/>
      <c r="H1" s="112"/>
      <c r="I1" s="112"/>
      <c r="J1" s="112"/>
    </row>
    <row r="2" spans="1:11" x14ac:dyDescent="0.25">
      <c r="A2" s="161"/>
      <c r="B2" s="161"/>
      <c r="C2" s="161"/>
      <c r="D2" s="161"/>
      <c r="E2" s="162"/>
      <c r="F2" s="6" t="s">
        <v>11</v>
      </c>
      <c r="G2" s="163"/>
    </row>
    <row r="3" spans="1:11" x14ac:dyDescent="0.25">
      <c r="A3" s="161"/>
      <c r="B3" s="161"/>
      <c r="C3" s="161"/>
      <c r="D3" s="161"/>
      <c r="E3" s="162"/>
      <c r="F3" s="6" t="s">
        <v>433</v>
      </c>
      <c r="G3" s="163"/>
    </row>
    <row r="4" spans="1:11" x14ac:dyDescent="0.25">
      <c r="A4" s="161"/>
      <c r="B4" s="161"/>
      <c r="C4" s="161"/>
      <c r="D4" s="161"/>
      <c r="E4" s="162"/>
      <c r="F4" s="6" t="str">
        <f>CONCATENATE("муниципального образования """,F12,"""")</f>
        <v>муниципального образования "Мысовское"</v>
      </c>
      <c r="G4" s="163"/>
    </row>
    <row r="5" spans="1:11" x14ac:dyDescent="0.25">
      <c r="A5" s="161"/>
      <c r="B5" s="161"/>
      <c r="C5" s="161"/>
      <c r="D5" s="161"/>
      <c r="E5" s="162"/>
      <c r="F5" s="6" t="str">
        <f>MID(G12,6,50)&amp;" Удмуртской Республики"</f>
        <v>Кезского района Удмуртской Республики</v>
      </c>
      <c r="G5" s="163"/>
    </row>
    <row r="6" spans="1:11" x14ac:dyDescent="0.25">
      <c r="A6" s="161"/>
      <c r="B6" s="161"/>
      <c r="C6" s="161"/>
      <c r="D6" s="161"/>
      <c r="E6" s="162"/>
      <c r="F6" s="6" t="s">
        <v>432</v>
      </c>
      <c r="G6" s="163"/>
    </row>
    <row r="8" spans="1:11" ht="33.75" customHeight="1" x14ac:dyDescent="0.25">
      <c r="A8" s="172" t="str">
        <f>"Доходы бюджета муниципального образования """&amp;F12&amp;""" "&amp;MID(G12,6,50)&amp;" Удмуртской Республики на 2019 год "</f>
        <v xml:space="preserve">Доходы бюджета муниципального образования "Мысовское" Кезского района Удмуртской Республики на 2019 год </v>
      </c>
      <c r="B8" s="172"/>
      <c r="C8" s="172"/>
      <c r="D8" s="172"/>
      <c r="E8" s="172"/>
      <c r="F8" s="172"/>
      <c r="G8" s="172"/>
      <c r="H8" s="172"/>
      <c r="I8" s="172"/>
      <c r="J8" s="172"/>
    </row>
    <row r="9" spans="1:11" x14ac:dyDescent="0.25">
      <c r="F9" s="67" t="s">
        <v>12</v>
      </c>
      <c r="G9" s="113"/>
    </row>
    <row r="10" spans="1:11" ht="33" customHeight="1" x14ac:dyDescent="0.25">
      <c r="A10" s="173" t="s">
        <v>13</v>
      </c>
      <c r="B10" s="173"/>
      <c r="C10" s="173"/>
      <c r="D10" s="173"/>
      <c r="E10" s="114" t="s">
        <v>14</v>
      </c>
      <c r="F10" s="115" t="str">
        <f>"Сумма на 2019 год"</f>
        <v>Сумма на 2019 год</v>
      </c>
      <c r="G10" s="116"/>
      <c r="H10" s="115" t="str">
        <f>"Сумма на "&amp;MID(I11,FIND("Прогноз",I11,1)+8,4)&amp;" год"</f>
        <v>Сумма на 2019 год</v>
      </c>
      <c r="I10" s="116"/>
      <c r="J10" s="115" t="str">
        <f>"Сумма на "&amp;MID(K11,FIND("Прогноз",K11,1)+8,4)&amp;" год"</f>
        <v>Сумма на 2020 год</v>
      </c>
      <c r="K10" s="116"/>
    </row>
    <row r="11" spans="1:11" ht="15" hidden="1" customHeight="1" x14ac:dyDescent="0.25">
      <c r="A11" s="68" t="s">
        <v>15</v>
      </c>
      <c r="B11" s="68" t="s">
        <v>16</v>
      </c>
      <c r="C11" s="68" t="s">
        <v>17</v>
      </c>
      <c r="D11" s="68" t="s">
        <v>18</v>
      </c>
      <c r="E11" s="69" t="s">
        <v>330</v>
      </c>
      <c r="F11" s="69" t="s">
        <v>331</v>
      </c>
      <c r="G11" s="70" t="s">
        <v>332</v>
      </c>
      <c r="H11" s="117" t="s">
        <v>333</v>
      </c>
      <c r="I11" s="117" t="s">
        <v>334</v>
      </c>
      <c r="J11" s="117" t="s">
        <v>335</v>
      </c>
      <c r="K11" s="117" t="s">
        <v>336</v>
      </c>
    </row>
    <row r="12" spans="1:11" ht="30" hidden="1" customHeight="1" x14ac:dyDescent="0.25">
      <c r="A12" s="1" t="s">
        <v>13</v>
      </c>
      <c r="B12" s="1" t="s">
        <v>19</v>
      </c>
      <c r="C12" s="1" t="s">
        <v>20</v>
      </c>
      <c r="D12" s="1" t="s">
        <v>21</v>
      </c>
      <c r="E12" s="2" t="s">
        <v>337</v>
      </c>
      <c r="F12" s="2" t="s">
        <v>299</v>
      </c>
      <c r="G12" s="3" t="s">
        <v>22</v>
      </c>
      <c r="H12" s="117" t="s">
        <v>338</v>
      </c>
      <c r="I12" s="117" t="s">
        <v>339</v>
      </c>
      <c r="J12" s="117" t="s">
        <v>340</v>
      </c>
      <c r="K12" s="117" t="s">
        <v>341</v>
      </c>
    </row>
    <row r="13" spans="1:11" s="4" customFormat="1" ht="16.5" hidden="1" customHeight="1" x14ac:dyDescent="0.2">
      <c r="A13" s="118" t="s">
        <v>23</v>
      </c>
      <c r="B13" s="118" t="s">
        <v>24</v>
      </c>
      <c r="C13" s="118" t="s">
        <v>25</v>
      </c>
      <c r="D13" s="118" t="s">
        <v>26</v>
      </c>
      <c r="E13" s="118"/>
      <c r="F13" s="119">
        <v>1855.6</v>
      </c>
      <c r="G13" s="120">
        <v>1855.6</v>
      </c>
      <c r="H13" s="119">
        <v>2200.3000000000002</v>
      </c>
      <c r="I13" s="120">
        <v>1857.4</v>
      </c>
      <c r="J13" s="119">
        <v>2209.6</v>
      </c>
      <c r="K13" s="120">
        <v>1861.2</v>
      </c>
    </row>
    <row r="14" spans="1:11" s="4" customFormat="1" ht="28.5" x14ac:dyDescent="0.2">
      <c r="A14" s="118" t="s">
        <v>27</v>
      </c>
      <c r="B14" s="118" t="s">
        <v>24</v>
      </c>
      <c r="C14" s="118" t="s">
        <v>25</v>
      </c>
      <c r="D14" s="118" t="s">
        <v>26</v>
      </c>
      <c r="E14" s="121" t="s">
        <v>28</v>
      </c>
      <c r="F14" s="122">
        <f>F15+F17</f>
        <v>155</v>
      </c>
      <c r="G14" s="122"/>
      <c r="H14" s="122">
        <v>149</v>
      </c>
      <c r="I14" s="122"/>
      <c r="J14" s="122">
        <v>152</v>
      </c>
      <c r="K14" s="79"/>
    </row>
    <row r="15" spans="1:11" s="4" customFormat="1" ht="14.25" x14ac:dyDescent="0.2">
      <c r="A15" s="118" t="s">
        <v>29</v>
      </c>
      <c r="B15" s="118" t="s">
        <v>24</v>
      </c>
      <c r="C15" s="118" t="s">
        <v>25</v>
      </c>
      <c r="D15" s="118" t="s">
        <v>26</v>
      </c>
      <c r="E15" s="121" t="s">
        <v>30</v>
      </c>
      <c r="F15" s="122">
        <f>F16</f>
        <v>42</v>
      </c>
      <c r="G15" s="122"/>
      <c r="H15" s="122">
        <v>54</v>
      </c>
      <c r="I15" s="122"/>
      <c r="J15" s="122">
        <v>57</v>
      </c>
      <c r="K15" s="79"/>
    </row>
    <row r="16" spans="1:11" ht="90" x14ac:dyDescent="0.25">
      <c r="A16" s="110" t="s">
        <v>78</v>
      </c>
      <c r="B16" s="110" t="s">
        <v>31</v>
      </c>
      <c r="C16" s="110" t="s">
        <v>25</v>
      </c>
      <c r="D16" s="110" t="s">
        <v>32</v>
      </c>
      <c r="E16" s="111" t="s">
        <v>218</v>
      </c>
      <c r="F16" s="112">
        <v>42</v>
      </c>
      <c r="G16" s="112"/>
      <c r="H16" s="112">
        <v>54</v>
      </c>
      <c r="I16" s="112"/>
      <c r="J16" s="112">
        <v>57</v>
      </c>
    </row>
    <row r="17" spans="1:11" s="4" customFormat="1" ht="14.25" x14ac:dyDescent="0.2">
      <c r="A17" s="118" t="s">
        <v>33</v>
      </c>
      <c r="B17" s="118" t="s">
        <v>24</v>
      </c>
      <c r="C17" s="118" t="s">
        <v>25</v>
      </c>
      <c r="D17" s="118" t="s">
        <v>26</v>
      </c>
      <c r="E17" s="121" t="s">
        <v>34</v>
      </c>
      <c r="F17" s="122">
        <f>F18+F19+F20</f>
        <v>113</v>
      </c>
      <c r="G17" s="122"/>
      <c r="H17" s="122">
        <v>95</v>
      </c>
      <c r="I17" s="122"/>
      <c r="J17" s="122">
        <v>95</v>
      </c>
      <c r="K17" s="79"/>
    </row>
    <row r="18" spans="1:11" ht="60" x14ac:dyDescent="0.25">
      <c r="A18" s="110" t="s">
        <v>35</v>
      </c>
      <c r="B18" s="110" t="s">
        <v>36</v>
      </c>
      <c r="C18" s="110" t="s">
        <v>25</v>
      </c>
      <c r="D18" s="110" t="s">
        <v>32</v>
      </c>
      <c r="E18" s="111" t="s">
        <v>231</v>
      </c>
      <c r="F18" s="112">
        <v>5</v>
      </c>
      <c r="G18" s="112"/>
      <c r="H18" s="112">
        <v>4</v>
      </c>
      <c r="I18" s="112"/>
      <c r="J18" s="112">
        <v>4</v>
      </c>
    </row>
    <row r="19" spans="1:11" ht="45" x14ac:dyDescent="0.25">
      <c r="A19" s="110" t="s">
        <v>232</v>
      </c>
      <c r="B19" s="110" t="s">
        <v>36</v>
      </c>
      <c r="C19" s="110" t="s">
        <v>25</v>
      </c>
      <c r="D19" s="110" t="s">
        <v>32</v>
      </c>
      <c r="E19" s="111" t="s">
        <v>233</v>
      </c>
      <c r="F19" s="112">
        <v>25</v>
      </c>
      <c r="G19" s="112"/>
      <c r="H19" s="112">
        <v>26</v>
      </c>
      <c r="I19" s="112"/>
      <c r="J19" s="112">
        <v>26</v>
      </c>
    </row>
    <row r="20" spans="1:11" ht="45" x14ac:dyDescent="0.25">
      <c r="A20" s="110" t="s">
        <v>234</v>
      </c>
      <c r="B20" s="110" t="s">
        <v>36</v>
      </c>
      <c r="C20" s="110" t="s">
        <v>25</v>
      </c>
      <c r="D20" s="110" t="s">
        <v>32</v>
      </c>
      <c r="E20" s="111" t="s">
        <v>235</v>
      </c>
      <c r="F20" s="112">
        <v>83</v>
      </c>
      <c r="G20" s="112"/>
      <c r="H20" s="112">
        <v>65</v>
      </c>
      <c r="I20" s="112"/>
      <c r="J20" s="112">
        <v>65</v>
      </c>
    </row>
    <row r="21" spans="1:11" s="4" customFormat="1" ht="14.25" x14ac:dyDescent="0.2">
      <c r="A21" s="118" t="s">
        <v>40</v>
      </c>
      <c r="B21" s="118" t="s">
        <v>24</v>
      </c>
      <c r="C21" s="118" t="s">
        <v>25</v>
      </c>
      <c r="D21" s="118" t="s">
        <v>26</v>
      </c>
      <c r="E21" s="121" t="s">
        <v>41</v>
      </c>
      <c r="F21" s="122">
        <f>F22</f>
        <v>1941.8</v>
      </c>
      <c r="G21" s="122"/>
      <c r="H21" s="122">
        <v>2051.3000000000002</v>
      </c>
      <c r="I21" s="122"/>
      <c r="J21" s="122">
        <v>2057.6</v>
      </c>
      <c r="K21" s="79"/>
    </row>
    <row r="22" spans="1:11" s="4" customFormat="1" ht="42.75" x14ac:dyDescent="0.2">
      <c r="A22" s="118" t="s">
        <v>42</v>
      </c>
      <c r="B22" s="118" t="s">
        <v>24</v>
      </c>
      <c r="C22" s="118" t="s">
        <v>25</v>
      </c>
      <c r="D22" s="118" t="s">
        <v>26</v>
      </c>
      <c r="E22" s="121" t="s">
        <v>43</v>
      </c>
      <c r="F22" s="122">
        <f>F23+F24+F25</f>
        <v>1941.8</v>
      </c>
      <c r="G22" s="122"/>
      <c r="H22" s="122">
        <v>2051.3000000000002</v>
      </c>
      <c r="I22" s="122"/>
      <c r="J22" s="122">
        <v>2057.6</v>
      </c>
      <c r="K22" s="79"/>
    </row>
    <row r="23" spans="1:11" ht="30" x14ac:dyDescent="0.25">
      <c r="A23" s="110" t="s">
        <v>313</v>
      </c>
      <c r="B23" s="110" t="s">
        <v>36</v>
      </c>
      <c r="C23" s="110" t="s">
        <v>25</v>
      </c>
      <c r="D23" s="110" t="s">
        <v>427</v>
      </c>
      <c r="E23" s="111" t="s">
        <v>342</v>
      </c>
      <c r="F23" s="112">
        <v>1001.5</v>
      </c>
      <c r="G23" s="112"/>
      <c r="H23" s="112">
        <v>1296.8</v>
      </c>
      <c r="I23" s="112"/>
      <c r="J23" s="112">
        <v>1300.5999999999999</v>
      </c>
    </row>
    <row r="24" spans="1:11" ht="60" x14ac:dyDescent="0.25">
      <c r="A24" s="110" t="s">
        <v>314</v>
      </c>
      <c r="B24" s="110" t="s">
        <v>36</v>
      </c>
      <c r="C24" s="110" t="s">
        <v>25</v>
      </c>
      <c r="D24" s="110" t="s">
        <v>427</v>
      </c>
      <c r="E24" s="111" t="s">
        <v>343</v>
      </c>
      <c r="F24" s="112">
        <v>89</v>
      </c>
      <c r="G24" s="112"/>
      <c r="H24" s="112">
        <v>71.900000000000006</v>
      </c>
      <c r="I24" s="112"/>
      <c r="J24" s="112">
        <v>74.400000000000006</v>
      </c>
    </row>
    <row r="25" spans="1:11" ht="90" x14ac:dyDescent="0.25">
      <c r="A25" s="110" t="s">
        <v>315</v>
      </c>
      <c r="B25" s="110" t="s">
        <v>36</v>
      </c>
      <c r="C25" s="110" t="s">
        <v>25</v>
      </c>
      <c r="D25" s="110" t="s">
        <v>427</v>
      </c>
      <c r="E25" s="111" t="s">
        <v>236</v>
      </c>
      <c r="F25" s="112">
        <v>851.3</v>
      </c>
      <c r="G25" s="112"/>
      <c r="H25" s="112">
        <v>682.6</v>
      </c>
      <c r="I25" s="112"/>
      <c r="J25" s="112">
        <v>682.6</v>
      </c>
    </row>
    <row r="26" spans="1:11" ht="15.75" x14ac:dyDescent="0.25">
      <c r="A26" s="174"/>
      <c r="B26" s="174"/>
      <c r="C26" s="174"/>
      <c r="D26" s="174"/>
      <c r="E26" s="123" t="s">
        <v>45</v>
      </c>
      <c r="F26" s="124">
        <f>F21+F14</f>
        <v>2096.8000000000002</v>
      </c>
      <c r="G26" s="125"/>
      <c r="H26" s="124">
        <f>H13</f>
        <v>2200.3000000000002</v>
      </c>
      <c r="I26" s="125"/>
      <c r="J26" s="124">
        <f>J13</f>
        <v>2209.6</v>
      </c>
      <c r="K26" s="125"/>
    </row>
    <row r="27" spans="1:11" ht="15.75" x14ac:dyDescent="0.25">
      <c r="A27" s="174"/>
      <c r="B27" s="174"/>
      <c r="C27" s="174"/>
      <c r="D27" s="174"/>
      <c r="E27" s="123" t="s">
        <v>46</v>
      </c>
      <c r="F27" s="124">
        <f>F28-F26</f>
        <v>0</v>
      </c>
      <c r="G27" s="125"/>
      <c r="H27" s="124">
        <f>H28-H26</f>
        <v>-342.90000000000009</v>
      </c>
      <c r="I27" s="125"/>
      <c r="J27" s="124">
        <f>J28-J26</f>
        <v>-348.39999999999986</v>
      </c>
      <c r="K27" s="125"/>
    </row>
    <row r="28" spans="1:11" ht="15.75" x14ac:dyDescent="0.25">
      <c r="A28" s="174"/>
      <c r="B28" s="174"/>
      <c r="C28" s="174"/>
      <c r="D28" s="174"/>
      <c r="E28" s="123" t="s">
        <v>47</v>
      </c>
      <c r="F28" s="124">
        <v>2096.8000000000002</v>
      </c>
      <c r="G28" s="125"/>
      <c r="H28" s="124">
        <f>I13</f>
        <v>1857.4</v>
      </c>
      <c r="I28" s="125"/>
      <c r="J28" s="124">
        <f>K13</f>
        <v>1861.2</v>
      </c>
      <c r="K28" s="125"/>
    </row>
  </sheetData>
  <mergeCells count="5">
    <mergeCell ref="A8:J8"/>
    <mergeCell ref="A10:D10"/>
    <mergeCell ref="A28:D28"/>
    <mergeCell ref="A26:D26"/>
    <mergeCell ref="A27:D27"/>
  </mergeCells>
  <phoneticPr fontId="22" type="noConversion"/>
  <pageMargins left="0.70866141732283472" right="0.70866141732283472" top="0.55118110236220474" bottom="0.55118110236220474"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BreakPreview" topLeftCell="A17" zoomScaleNormal="100" zoomScaleSheetLayoutView="100" workbookViewId="0">
      <selection activeCell="L7" sqref="L7"/>
    </sheetView>
  </sheetViews>
  <sheetFormatPr defaultRowHeight="15" x14ac:dyDescent="0.25"/>
  <cols>
    <col min="1" max="1" width="50.28515625" style="66" customWidth="1"/>
    <col min="2" max="2" width="11.7109375" style="66" customWidth="1"/>
    <col min="3" max="3" width="5.85546875" style="66" customWidth="1"/>
    <col min="4" max="4" width="9.42578125" style="65" customWidth="1"/>
    <col min="5" max="6" width="8.85546875" style="65" hidden="1" customWidth="1"/>
    <col min="7" max="7" width="8.85546875" style="65" customWidth="1"/>
    <col min="8" max="9" width="8.85546875" style="65" hidden="1" customWidth="1"/>
    <col min="257" max="257" width="50.28515625" customWidth="1"/>
    <col min="258" max="258" width="9.140625" customWidth="1"/>
    <col min="259" max="259" width="5.85546875" customWidth="1"/>
    <col min="260" max="260" width="9.42578125" customWidth="1"/>
    <col min="261" max="262" width="0" hidden="1" customWidth="1"/>
    <col min="263" max="263" width="8.85546875" customWidth="1"/>
    <col min="264" max="265" width="0" hidden="1" customWidth="1"/>
    <col min="513" max="513" width="50.28515625" customWidth="1"/>
    <col min="514" max="514" width="9.140625" customWidth="1"/>
    <col min="515" max="515" width="5.85546875" customWidth="1"/>
    <col min="516" max="516" width="9.42578125" customWidth="1"/>
    <col min="517" max="518" width="0" hidden="1" customWidth="1"/>
    <col min="519" max="519" width="8.85546875" customWidth="1"/>
    <col min="520" max="521" width="0" hidden="1" customWidth="1"/>
    <col min="769" max="769" width="50.28515625" customWidth="1"/>
    <col min="770" max="770" width="9.140625" customWidth="1"/>
    <col min="771" max="771" width="5.85546875" customWidth="1"/>
    <col min="772" max="772" width="9.42578125" customWidth="1"/>
    <col min="773" max="774" width="0" hidden="1" customWidth="1"/>
    <col min="775" max="775" width="8.85546875" customWidth="1"/>
    <col min="776" max="777" width="0" hidden="1" customWidth="1"/>
    <col min="1025" max="1025" width="50.28515625" customWidth="1"/>
    <col min="1026" max="1026" width="9.140625" customWidth="1"/>
    <col min="1027" max="1027" width="5.85546875" customWidth="1"/>
    <col min="1028" max="1028" width="9.42578125" customWidth="1"/>
    <col min="1029" max="1030" width="0" hidden="1" customWidth="1"/>
    <col min="1031" max="1031" width="8.85546875" customWidth="1"/>
    <col min="1032" max="1033" width="0" hidden="1" customWidth="1"/>
    <col min="1281" max="1281" width="50.28515625" customWidth="1"/>
    <col min="1282" max="1282" width="9.140625" customWidth="1"/>
    <col min="1283" max="1283" width="5.85546875" customWidth="1"/>
    <col min="1284" max="1284" width="9.42578125" customWidth="1"/>
    <col min="1285" max="1286" width="0" hidden="1" customWidth="1"/>
    <col min="1287" max="1287" width="8.85546875" customWidth="1"/>
    <col min="1288" max="1289" width="0" hidden="1" customWidth="1"/>
    <col min="1537" max="1537" width="50.28515625" customWidth="1"/>
    <col min="1538" max="1538" width="9.140625" customWidth="1"/>
    <col min="1539" max="1539" width="5.85546875" customWidth="1"/>
    <col min="1540" max="1540" width="9.42578125" customWidth="1"/>
    <col min="1541" max="1542" width="0" hidden="1" customWidth="1"/>
    <col min="1543" max="1543" width="8.85546875" customWidth="1"/>
    <col min="1544" max="1545" width="0" hidden="1" customWidth="1"/>
    <col min="1793" max="1793" width="50.28515625" customWidth="1"/>
    <col min="1794" max="1794" width="9.140625" customWidth="1"/>
    <col min="1795" max="1795" width="5.85546875" customWidth="1"/>
    <col min="1796" max="1796" width="9.42578125" customWidth="1"/>
    <col min="1797" max="1798" width="0" hidden="1" customWidth="1"/>
    <col min="1799" max="1799" width="8.85546875" customWidth="1"/>
    <col min="1800" max="1801" width="0" hidden="1" customWidth="1"/>
    <col min="2049" max="2049" width="50.28515625" customWidth="1"/>
    <col min="2050" max="2050" width="9.140625" customWidth="1"/>
    <col min="2051" max="2051" width="5.85546875" customWidth="1"/>
    <col min="2052" max="2052" width="9.42578125" customWidth="1"/>
    <col min="2053" max="2054" width="0" hidden="1" customWidth="1"/>
    <col min="2055" max="2055" width="8.85546875" customWidth="1"/>
    <col min="2056" max="2057" width="0" hidden="1" customWidth="1"/>
    <col min="2305" max="2305" width="50.28515625" customWidth="1"/>
    <col min="2306" max="2306" width="9.140625" customWidth="1"/>
    <col min="2307" max="2307" width="5.85546875" customWidth="1"/>
    <col min="2308" max="2308" width="9.42578125" customWidth="1"/>
    <col min="2309" max="2310" width="0" hidden="1" customWidth="1"/>
    <col min="2311" max="2311" width="8.85546875" customWidth="1"/>
    <col min="2312" max="2313" width="0" hidden="1" customWidth="1"/>
    <col min="2561" max="2561" width="50.28515625" customWidth="1"/>
    <col min="2562" max="2562" width="9.140625" customWidth="1"/>
    <col min="2563" max="2563" width="5.85546875" customWidth="1"/>
    <col min="2564" max="2564" width="9.42578125" customWidth="1"/>
    <col min="2565" max="2566" width="0" hidden="1" customWidth="1"/>
    <col min="2567" max="2567" width="8.85546875" customWidth="1"/>
    <col min="2568" max="2569" width="0" hidden="1" customWidth="1"/>
    <col min="2817" max="2817" width="50.28515625" customWidth="1"/>
    <col min="2818" max="2818" width="9.140625" customWidth="1"/>
    <col min="2819" max="2819" width="5.85546875" customWidth="1"/>
    <col min="2820" max="2820" width="9.42578125" customWidth="1"/>
    <col min="2821" max="2822" width="0" hidden="1" customWidth="1"/>
    <col min="2823" max="2823" width="8.85546875" customWidth="1"/>
    <col min="2824" max="2825" width="0" hidden="1" customWidth="1"/>
    <col min="3073" max="3073" width="50.28515625" customWidth="1"/>
    <col min="3074" max="3074" width="9.140625" customWidth="1"/>
    <col min="3075" max="3075" width="5.85546875" customWidth="1"/>
    <col min="3076" max="3076" width="9.42578125" customWidth="1"/>
    <col min="3077" max="3078" width="0" hidden="1" customWidth="1"/>
    <col min="3079" max="3079" width="8.85546875" customWidth="1"/>
    <col min="3080" max="3081" width="0" hidden="1" customWidth="1"/>
    <col min="3329" max="3329" width="50.28515625" customWidth="1"/>
    <col min="3330" max="3330" width="9.140625" customWidth="1"/>
    <col min="3331" max="3331" width="5.85546875" customWidth="1"/>
    <col min="3332" max="3332" width="9.42578125" customWidth="1"/>
    <col min="3333" max="3334" width="0" hidden="1" customWidth="1"/>
    <col min="3335" max="3335" width="8.85546875" customWidth="1"/>
    <col min="3336" max="3337" width="0" hidden="1" customWidth="1"/>
    <col min="3585" max="3585" width="50.28515625" customWidth="1"/>
    <col min="3586" max="3586" width="9.140625" customWidth="1"/>
    <col min="3587" max="3587" width="5.85546875" customWidth="1"/>
    <col min="3588" max="3588" width="9.42578125" customWidth="1"/>
    <col min="3589" max="3590" width="0" hidden="1" customWidth="1"/>
    <col min="3591" max="3591" width="8.85546875" customWidth="1"/>
    <col min="3592" max="3593" width="0" hidden="1" customWidth="1"/>
    <col min="3841" max="3841" width="50.28515625" customWidth="1"/>
    <col min="3842" max="3842" width="9.140625" customWidth="1"/>
    <col min="3843" max="3843" width="5.85546875" customWidth="1"/>
    <col min="3844" max="3844" width="9.42578125" customWidth="1"/>
    <col min="3845" max="3846" width="0" hidden="1" customWidth="1"/>
    <col min="3847" max="3847" width="8.85546875" customWidth="1"/>
    <col min="3848" max="3849" width="0" hidden="1" customWidth="1"/>
    <col min="4097" max="4097" width="50.28515625" customWidth="1"/>
    <col min="4098" max="4098" width="9.140625" customWidth="1"/>
    <col min="4099" max="4099" width="5.85546875" customWidth="1"/>
    <col min="4100" max="4100" width="9.42578125" customWidth="1"/>
    <col min="4101" max="4102" width="0" hidden="1" customWidth="1"/>
    <col min="4103" max="4103" width="8.85546875" customWidth="1"/>
    <col min="4104" max="4105" width="0" hidden="1" customWidth="1"/>
    <col min="4353" max="4353" width="50.28515625" customWidth="1"/>
    <col min="4354" max="4354" width="9.140625" customWidth="1"/>
    <col min="4355" max="4355" width="5.85546875" customWidth="1"/>
    <col min="4356" max="4356" width="9.42578125" customWidth="1"/>
    <col min="4357" max="4358" width="0" hidden="1" customWidth="1"/>
    <col min="4359" max="4359" width="8.85546875" customWidth="1"/>
    <col min="4360" max="4361" width="0" hidden="1" customWidth="1"/>
    <col min="4609" max="4609" width="50.28515625" customWidth="1"/>
    <col min="4610" max="4610" width="9.140625" customWidth="1"/>
    <col min="4611" max="4611" width="5.85546875" customWidth="1"/>
    <col min="4612" max="4612" width="9.42578125" customWidth="1"/>
    <col min="4613" max="4614" width="0" hidden="1" customWidth="1"/>
    <col min="4615" max="4615" width="8.85546875" customWidth="1"/>
    <col min="4616" max="4617" width="0" hidden="1" customWidth="1"/>
    <col min="4865" max="4865" width="50.28515625" customWidth="1"/>
    <col min="4866" max="4866" width="9.140625" customWidth="1"/>
    <col min="4867" max="4867" width="5.85546875" customWidth="1"/>
    <col min="4868" max="4868" width="9.42578125" customWidth="1"/>
    <col min="4869" max="4870" width="0" hidden="1" customWidth="1"/>
    <col min="4871" max="4871" width="8.85546875" customWidth="1"/>
    <col min="4872" max="4873" width="0" hidden="1" customWidth="1"/>
    <col min="5121" max="5121" width="50.28515625" customWidth="1"/>
    <col min="5122" max="5122" width="9.140625" customWidth="1"/>
    <col min="5123" max="5123" width="5.85546875" customWidth="1"/>
    <col min="5124" max="5124" width="9.42578125" customWidth="1"/>
    <col min="5125" max="5126" width="0" hidden="1" customWidth="1"/>
    <col min="5127" max="5127" width="8.85546875" customWidth="1"/>
    <col min="5128" max="5129" width="0" hidden="1" customWidth="1"/>
    <col min="5377" max="5377" width="50.28515625" customWidth="1"/>
    <col min="5378" max="5378" width="9.140625" customWidth="1"/>
    <col min="5379" max="5379" width="5.85546875" customWidth="1"/>
    <col min="5380" max="5380" width="9.42578125" customWidth="1"/>
    <col min="5381" max="5382" width="0" hidden="1" customWidth="1"/>
    <col min="5383" max="5383" width="8.85546875" customWidth="1"/>
    <col min="5384" max="5385" width="0" hidden="1" customWidth="1"/>
    <col min="5633" max="5633" width="50.28515625" customWidth="1"/>
    <col min="5634" max="5634" width="9.140625" customWidth="1"/>
    <col min="5635" max="5635" width="5.85546875" customWidth="1"/>
    <col min="5636" max="5636" width="9.42578125" customWidth="1"/>
    <col min="5637" max="5638" width="0" hidden="1" customWidth="1"/>
    <col min="5639" max="5639" width="8.85546875" customWidth="1"/>
    <col min="5640" max="5641" width="0" hidden="1" customWidth="1"/>
    <col min="5889" max="5889" width="50.28515625" customWidth="1"/>
    <col min="5890" max="5890" width="9.140625" customWidth="1"/>
    <col min="5891" max="5891" width="5.85546875" customWidth="1"/>
    <col min="5892" max="5892" width="9.42578125" customWidth="1"/>
    <col min="5893" max="5894" width="0" hidden="1" customWidth="1"/>
    <col min="5895" max="5895" width="8.85546875" customWidth="1"/>
    <col min="5896" max="5897" width="0" hidden="1" customWidth="1"/>
    <col min="6145" max="6145" width="50.28515625" customWidth="1"/>
    <col min="6146" max="6146" width="9.140625" customWidth="1"/>
    <col min="6147" max="6147" width="5.85546875" customWidth="1"/>
    <col min="6148" max="6148" width="9.42578125" customWidth="1"/>
    <col min="6149" max="6150" width="0" hidden="1" customWidth="1"/>
    <col min="6151" max="6151" width="8.85546875" customWidth="1"/>
    <col min="6152" max="6153" width="0" hidden="1" customWidth="1"/>
    <col min="6401" max="6401" width="50.28515625" customWidth="1"/>
    <col min="6402" max="6402" width="9.140625" customWidth="1"/>
    <col min="6403" max="6403" width="5.85546875" customWidth="1"/>
    <col min="6404" max="6404" width="9.42578125" customWidth="1"/>
    <col min="6405" max="6406" width="0" hidden="1" customWidth="1"/>
    <col min="6407" max="6407" width="8.85546875" customWidth="1"/>
    <col min="6408" max="6409" width="0" hidden="1" customWidth="1"/>
    <col min="6657" max="6657" width="50.28515625" customWidth="1"/>
    <col min="6658" max="6658" width="9.140625" customWidth="1"/>
    <col min="6659" max="6659" width="5.85546875" customWidth="1"/>
    <col min="6660" max="6660" width="9.42578125" customWidth="1"/>
    <col min="6661" max="6662" width="0" hidden="1" customWidth="1"/>
    <col min="6663" max="6663" width="8.85546875" customWidth="1"/>
    <col min="6664" max="6665" width="0" hidden="1" customWidth="1"/>
    <col min="6913" max="6913" width="50.28515625" customWidth="1"/>
    <col min="6914" max="6914" width="9.140625" customWidth="1"/>
    <col min="6915" max="6915" width="5.85546875" customWidth="1"/>
    <col min="6916" max="6916" width="9.42578125" customWidth="1"/>
    <col min="6917" max="6918" width="0" hidden="1" customWidth="1"/>
    <col min="6919" max="6919" width="8.85546875" customWidth="1"/>
    <col min="6920" max="6921" width="0" hidden="1" customWidth="1"/>
    <col min="7169" max="7169" width="50.28515625" customWidth="1"/>
    <col min="7170" max="7170" width="9.140625" customWidth="1"/>
    <col min="7171" max="7171" width="5.85546875" customWidth="1"/>
    <col min="7172" max="7172" width="9.42578125" customWidth="1"/>
    <col min="7173" max="7174" width="0" hidden="1" customWidth="1"/>
    <col min="7175" max="7175" width="8.85546875" customWidth="1"/>
    <col min="7176" max="7177" width="0" hidden="1" customWidth="1"/>
    <col min="7425" max="7425" width="50.28515625" customWidth="1"/>
    <col min="7426" max="7426" width="9.140625" customWidth="1"/>
    <col min="7427" max="7427" width="5.85546875" customWidth="1"/>
    <col min="7428" max="7428" width="9.42578125" customWidth="1"/>
    <col min="7429" max="7430" width="0" hidden="1" customWidth="1"/>
    <col min="7431" max="7431" width="8.85546875" customWidth="1"/>
    <col min="7432" max="7433" width="0" hidden="1" customWidth="1"/>
    <col min="7681" max="7681" width="50.28515625" customWidth="1"/>
    <col min="7682" max="7682" width="9.140625" customWidth="1"/>
    <col min="7683" max="7683" width="5.85546875" customWidth="1"/>
    <col min="7684" max="7684" width="9.42578125" customWidth="1"/>
    <col min="7685" max="7686" width="0" hidden="1" customWidth="1"/>
    <col min="7687" max="7687" width="8.85546875" customWidth="1"/>
    <col min="7688" max="7689" width="0" hidden="1" customWidth="1"/>
    <col min="7937" max="7937" width="50.28515625" customWidth="1"/>
    <col min="7938" max="7938" width="9.140625" customWidth="1"/>
    <col min="7939" max="7939" width="5.85546875" customWidth="1"/>
    <col min="7940" max="7940" width="9.42578125" customWidth="1"/>
    <col min="7941" max="7942" width="0" hidden="1" customWidth="1"/>
    <col min="7943" max="7943" width="8.85546875" customWidth="1"/>
    <col min="7944" max="7945" width="0" hidden="1" customWidth="1"/>
    <col min="8193" max="8193" width="50.28515625" customWidth="1"/>
    <col min="8194" max="8194" width="9.140625" customWidth="1"/>
    <col min="8195" max="8195" width="5.85546875" customWidth="1"/>
    <col min="8196" max="8196" width="9.42578125" customWidth="1"/>
    <col min="8197" max="8198" width="0" hidden="1" customWidth="1"/>
    <col min="8199" max="8199" width="8.85546875" customWidth="1"/>
    <col min="8200" max="8201" width="0" hidden="1" customWidth="1"/>
    <col min="8449" max="8449" width="50.28515625" customWidth="1"/>
    <col min="8450" max="8450" width="9.140625" customWidth="1"/>
    <col min="8451" max="8451" width="5.85546875" customWidth="1"/>
    <col min="8452" max="8452" width="9.42578125" customWidth="1"/>
    <col min="8453" max="8454" width="0" hidden="1" customWidth="1"/>
    <col min="8455" max="8455" width="8.85546875" customWidth="1"/>
    <col min="8456" max="8457" width="0" hidden="1" customWidth="1"/>
    <col min="8705" max="8705" width="50.28515625" customWidth="1"/>
    <col min="8706" max="8706" width="9.140625" customWidth="1"/>
    <col min="8707" max="8707" width="5.85546875" customWidth="1"/>
    <col min="8708" max="8708" width="9.42578125" customWidth="1"/>
    <col min="8709" max="8710" width="0" hidden="1" customWidth="1"/>
    <col min="8711" max="8711" width="8.85546875" customWidth="1"/>
    <col min="8712" max="8713" width="0" hidden="1" customWidth="1"/>
    <col min="8961" max="8961" width="50.28515625" customWidth="1"/>
    <col min="8962" max="8962" width="9.140625" customWidth="1"/>
    <col min="8963" max="8963" width="5.85546875" customWidth="1"/>
    <col min="8964" max="8964" width="9.42578125" customWidth="1"/>
    <col min="8965" max="8966" width="0" hidden="1" customWidth="1"/>
    <col min="8967" max="8967" width="8.85546875" customWidth="1"/>
    <col min="8968" max="8969" width="0" hidden="1" customWidth="1"/>
    <col min="9217" max="9217" width="50.28515625" customWidth="1"/>
    <col min="9218" max="9218" width="9.140625" customWidth="1"/>
    <col min="9219" max="9219" width="5.85546875" customWidth="1"/>
    <col min="9220" max="9220" width="9.42578125" customWidth="1"/>
    <col min="9221" max="9222" width="0" hidden="1" customWidth="1"/>
    <col min="9223" max="9223" width="8.85546875" customWidth="1"/>
    <col min="9224" max="9225" width="0" hidden="1" customWidth="1"/>
    <col min="9473" max="9473" width="50.28515625" customWidth="1"/>
    <col min="9474" max="9474" width="9.140625" customWidth="1"/>
    <col min="9475" max="9475" width="5.85546875" customWidth="1"/>
    <col min="9476" max="9476" width="9.42578125" customWidth="1"/>
    <col min="9477" max="9478" width="0" hidden="1" customWidth="1"/>
    <col min="9479" max="9479" width="8.85546875" customWidth="1"/>
    <col min="9480" max="9481" width="0" hidden="1" customWidth="1"/>
    <col min="9729" max="9729" width="50.28515625" customWidth="1"/>
    <col min="9730" max="9730" width="9.140625" customWidth="1"/>
    <col min="9731" max="9731" width="5.85546875" customWidth="1"/>
    <col min="9732" max="9732" width="9.42578125" customWidth="1"/>
    <col min="9733" max="9734" width="0" hidden="1" customWidth="1"/>
    <col min="9735" max="9735" width="8.85546875" customWidth="1"/>
    <col min="9736" max="9737" width="0" hidden="1" customWidth="1"/>
    <col min="9985" max="9985" width="50.28515625" customWidth="1"/>
    <col min="9986" max="9986" width="9.140625" customWidth="1"/>
    <col min="9987" max="9987" width="5.85546875" customWidth="1"/>
    <col min="9988" max="9988" width="9.42578125" customWidth="1"/>
    <col min="9989" max="9990" width="0" hidden="1" customWidth="1"/>
    <col min="9991" max="9991" width="8.85546875" customWidth="1"/>
    <col min="9992" max="9993" width="0" hidden="1" customWidth="1"/>
    <col min="10241" max="10241" width="50.28515625" customWidth="1"/>
    <col min="10242" max="10242" width="9.140625" customWidth="1"/>
    <col min="10243" max="10243" width="5.85546875" customWidth="1"/>
    <col min="10244" max="10244" width="9.42578125" customWidth="1"/>
    <col min="10245" max="10246" width="0" hidden="1" customWidth="1"/>
    <col min="10247" max="10247" width="8.85546875" customWidth="1"/>
    <col min="10248" max="10249" width="0" hidden="1" customWidth="1"/>
    <col min="10497" max="10497" width="50.28515625" customWidth="1"/>
    <col min="10498" max="10498" width="9.140625" customWidth="1"/>
    <col min="10499" max="10499" width="5.85546875" customWidth="1"/>
    <col min="10500" max="10500" width="9.42578125" customWidth="1"/>
    <col min="10501" max="10502" width="0" hidden="1" customWidth="1"/>
    <col min="10503" max="10503" width="8.85546875" customWidth="1"/>
    <col min="10504" max="10505" width="0" hidden="1" customWidth="1"/>
    <col min="10753" max="10753" width="50.28515625" customWidth="1"/>
    <col min="10754" max="10754" width="9.140625" customWidth="1"/>
    <col min="10755" max="10755" width="5.85546875" customWidth="1"/>
    <col min="10756" max="10756" width="9.42578125" customWidth="1"/>
    <col min="10757" max="10758" width="0" hidden="1" customWidth="1"/>
    <col min="10759" max="10759" width="8.85546875" customWidth="1"/>
    <col min="10760" max="10761" width="0" hidden="1" customWidth="1"/>
    <col min="11009" max="11009" width="50.28515625" customWidth="1"/>
    <col min="11010" max="11010" width="9.140625" customWidth="1"/>
    <col min="11011" max="11011" width="5.85546875" customWidth="1"/>
    <col min="11012" max="11012" width="9.42578125" customWidth="1"/>
    <col min="11013" max="11014" width="0" hidden="1" customWidth="1"/>
    <col min="11015" max="11015" width="8.85546875" customWidth="1"/>
    <col min="11016" max="11017" width="0" hidden="1" customWidth="1"/>
    <col min="11265" max="11265" width="50.28515625" customWidth="1"/>
    <col min="11266" max="11266" width="9.140625" customWidth="1"/>
    <col min="11267" max="11267" width="5.85546875" customWidth="1"/>
    <col min="11268" max="11268" width="9.42578125" customWidth="1"/>
    <col min="11269" max="11270" width="0" hidden="1" customWidth="1"/>
    <col min="11271" max="11271" width="8.85546875" customWidth="1"/>
    <col min="11272" max="11273" width="0" hidden="1" customWidth="1"/>
    <col min="11521" max="11521" width="50.28515625" customWidth="1"/>
    <col min="11522" max="11522" width="9.140625" customWidth="1"/>
    <col min="11523" max="11523" width="5.85546875" customWidth="1"/>
    <col min="11524" max="11524" width="9.42578125" customWidth="1"/>
    <col min="11525" max="11526" width="0" hidden="1" customWidth="1"/>
    <col min="11527" max="11527" width="8.85546875" customWidth="1"/>
    <col min="11528" max="11529" width="0" hidden="1" customWidth="1"/>
    <col min="11777" max="11777" width="50.28515625" customWidth="1"/>
    <col min="11778" max="11778" width="9.140625" customWidth="1"/>
    <col min="11779" max="11779" width="5.85546875" customWidth="1"/>
    <col min="11780" max="11780" width="9.42578125" customWidth="1"/>
    <col min="11781" max="11782" width="0" hidden="1" customWidth="1"/>
    <col min="11783" max="11783" width="8.85546875" customWidth="1"/>
    <col min="11784" max="11785" width="0" hidden="1" customWidth="1"/>
    <col min="12033" max="12033" width="50.28515625" customWidth="1"/>
    <col min="12034" max="12034" width="9.140625" customWidth="1"/>
    <col min="12035" max="12035" width="5.85546875" customWidth="1"/>
    <col min="12036" max="12036" width="9.42578125" customWidth="1"/>
    <col min="12037" max="12038" width="0" hidden="1" customWidth="1"/>
    <col min="12039" max="12039" width="8.85546875" customWidth="1"/>
    <col min="12040" max="12041" width="0" hidden="1" customWidth="1"/>
    <col min="12289" max="12289" width="50.28515625" customWidth="1"/>
    <col min="12290" max="12290" width="9.140625" customWidth="1"/>
    <col min="12291" max="12291" width="5.85546875" customWidth="1"/>
    <col min="12292" max="12292" width="9.42578125" customWidth="1"/>
    <col min="12293" max="12294" width="0" hidden="1" customWidth="1"/>
    <col min="12295" max="12295" width="8.85546875" customWidth="1"/>
    <col min="12296" max="12297" width="0" hidden="1" customWidth="1"/>
    <col min="12545" max="12545" width="50.28515625" customWidth="1"/>
    <col min="12546" max="12546" width="9.140625" customWidth="1"/>
    <col min="12547" max="12547" width="5.85546875" customWidth="1"/>
    <col min="12548" max="12548" width="9.42578125" customWidth="1"/>
    <col min="12549" max="12550" width="0" hidden="1" customWidth="1"/>
    <col min="12551" max="12551" width="8.85546875" customWidth="1"/>
    <col min="12552" max="12553" width="0" hidden="1" customWidth="1"/>
    <col min="12801" max="12801" width="50.28515625" customWidth="1"/>
    <col min="12802" max="12802" width="9.140625" customWidth="1"/>
    <col min="12803" max="12803" width="5.85546875" customWidth="1"/>
    <col min="12804" max="12804" width="9.42578125" customWidth="1"/>
    <col min="12805" max="12806" width="0" hidden="1" customWidth="1"/>
    <col min="12807" max="12807" width="8.85546875" customWidth="1"/>
    <col min="12808" max="12809" width="0" hidden="1" customWidth="1"/>
    <col min="13057" max="13057" width="50.28515625" customWidth="1"/>
    <col min="13058" max="13058" width="9.140625" customWidth="1"/>
    <col min="13059" max="13059" width="5.85546875" customWidth="1"/>
    <col min="13060" max="13060" width="9.42578125" customWidth="1"/>
    <col min="13061" max="13062" width="0" hidden="1" customWidth="1"/>
    <col min="13063" max="13063" width="8.85546875" customWidth="1"/>
    <col min="13064" max="13065" width="0" hidden="1" customWidth="1"/>
    <col min="13313" max="13313" width="50.28515625" customWidth="1"/>
    <col min="13314" max="13314" width="9.140625" customWidth="1"/>
    <col min="13315" max="13315" width="5.85546875" customWidth="1"/>
    <col min="13316" max="13316" width="9.42578125" customWidth="1"/>
    <col min="13317" max="13318" width="0" hidden="1" customWidth="1"/>
    <col min="13319" max="13319" width="8.85546875" customWidth="1"/>
    <col min="13320" max="13321" width="0" hidden="1" customWidth="1"/>
    <col min="13569" max="13569" width="50.28515625" customWidth="1"/>
    <col min="13570" max="13570" width="9.140625" customWidth="1"/>
    <col min="13571" max="13571" width="5.85546875" customWidth="1"/>
    <col min="13572" max="13572" width="9.42578125" customWidth="1"/>
    <col min="13573" max="13574" width="0" hidden="1" customWidth="1"/>
    <col min="13575" max="13575" width="8.85546875" customWidth="1"/>
    <col min="13576" max="13577" width="0" hidden="1" customWidth="1"/>
    <col min="13825" max="13825" width="50.28515625" customWidth="1"/>
    <col min="13826" max="13826" width="9.140625" customWidth="1"/>
    <col min="13827" max="13827" width="5.85546875" customWidth="1"/>
    <col min="13828" max="13828" width="9.42578125" customWidth="1"/>
    <col min="13829" max="13830" width="0" hidden="1" customWidth="1"/>
    <col min="13831" max="13831" width="8.85546875" customWidth="1"/>
    <col min="13832" max="13833" width="0" hidden="1" customWidth="1"/>
    <col min="14081" max="14081" width="50.28515625" customWidth="1"/>
    <col min="14082" max="14082" width="9.140625" customWidth="1"/>
    <col min="14083" max="14083" width="5.85546875" customWidth="1"/>
    <col min="14084" max="14084" width="9.42578125" customWidth="1"/>
    <col min="14085" max="14086" width="0" hidden="1" customWidth="1"/>
    <col min="14087" max="14087" width="8.85546875" customWidth="1"/>
    <col min="14088" max="14089" width="0" hidden="1" customWidth="1"/>
    <col min="14337" max="14337" width="50.28515625" customWidth="1"/>
    <col min="14338" max="14338" width="9.140625" customWidth="1"/>
    <col min="14339" max="14339" width="5.85546875" customWidth="1"/>
    <col min="14340" max="14340" width="9.42578125" customWidth="1"/>
    <col min="14341" max="14342" width="0" hidden="1" customWidth="1"/>
    <col min="14343" max="14343" width="8.85546875" customWidth="1"/>
    <col min="14344" max="14345" width="0" hidden="1" customWidth="1"/>
    <col min="14593" max="14593" width="50.28515625" customWidth="1"/>
    <col min="14594" max="14594" width="9.140625" customWidth="1"/>
    <col min="14595" max="14595" width="5.85546875" customWidth="1"/>
    <col min="14596" max="14596" width="9.42578125" customWidth="1"/>
    <col min="14597" max="14598" width="0" hidden="1" customWidth="1"/>
    <col min="14599" max="14599" width="8.85546875" customWidth="1"/>
    <col min="14600" max="14601" width="0" hidden="1" customWidth="1"/>
    <col min="14849" max="14849" width="50.28515625" customWidth="1"/>
    <col min="14850" max="14850" width="9.140625" customWidth="1"/>
    <col min="14851" max="14851" width="5.85546875" customWidth="1"/>
    <col min="14852" max="14852" width="9.42578125" customWidth="1"/>
    <col min="14853" max="14854" width="0" hidden="1" customWidth="1"/>
    <col min="14855" max="14855" width="8.85546875" customWidth="1"/>
    <col min="14856" max="14857" width="0" hidden="1" customWidth="1"/>
    <col min="15105" max="15105" width="50.28515625" customWidth="1"/>
    <col min="15106" max="15106" width="9.140625" customWidth="1"/>
    <col min="15107" max="15107" width="5.85546875" customWidth="1"/>
    <col min="15108" max="15108" width="9.42578125" customWidth="1"/>
    <col min="15109" max="15110" width="0" hidden="1" customWidth="1"/>
    <col min="15111" max="15111" width="8.85546875" customWidth="1"/>
    <col min="15112" max="15113" width="0" hidden="1" customWidth="1"/>
    <col min="15361" max="15361" width="50.28515625" customWidth="1"/>
    <col min="15362" max="15362" width="9.140625" customWidth="1"/>
    <col min="15363" max="15363" width="5.85546875" customWidth="1"/>
    <col min="15364" max="15364" width="9.42578125" customWidth="1"/>
    <col min="15365" max="15366" width="0" hidden="1" customWidth="1"/>
    <col min="15367" max="15367" width="8.85546875" customWidth="1"/>
    <col min="15368" max="15369" width="0" hidden="1" customWidth="1"/>
    <col min="15617" max="15617" width="50.28515625" customWidth="1"/>
    <col min="15618" max="15618" width="9.140625" customWidth="1"/>
    <col min="15619" max="15619" width="5.85546875" customWidth="1"/>
    <col min="15620" max="15620" width="9.42578125" customWidth="1"/>
    <col min="15621" max="15622" width="0" hidden="1" customWidth="1"/>
    <col min="15623" max="15623" width="8.85546875" customWidth="1"/>
    <col min="15624" max="15625" width="0" hidden="1" customWidth="1"/>
    <col min="15873" max="15873" width="50.28515625" customWidth="1"/>
    <col min="15874" max="15874" width="9.140625" customWidth="1"/>
    <col min="15875" max="15875" width="5.85546875" customWidth="1"/>
    <col min="15876" max="15876" width="9.42578125" customWidth="1"/>
    <col min="15877" max="15878" width="0" hidden="1" customWidth="1"/>
    <col min="15879" max="15879" width="8.85546875" customWidth="1"/>
    <col min="15880" max="15881" width="0" hidden="1" customWidth="1"/>
    <col min="16129" max="16129" width="50.28515625" customWidth="1"/>
    <col min="16130" max="16130" width="9.140625" customWidth="1"/>
    <col min="16131" max="16131" width="5.85546875" customWidth="1"/>
    <col min="16132" max="16132" width="9.42578125" customWidth="1"/>
    <col min="16133" max="16134" width="0" hidden="1" customWidth="1"/>
    <col min="16135" max="16135" width="8.85546875" customWidth="1"/>
    <col min="16136" max="16137" width="0" hidden="1" customWidth="1"/>
  </cols>
  <sheetData>
    <row r="1" spans="1:9" s="87" customFormat="1" ht="12.75" hidden="1" customHeight="1" x14ac:dyDescent="0.2">
      <c r="A1" s="140"/>
      <c r="B1" s="141"/>
      <c r="C1" s="141"/>
      <c r="D1" s="142"/>
      <c r="E1" s="142"/>
      <c r="F1" s="142"/>
      <c r="G1" s="142"/>
      <c r="H1" s="142"/>
      <c r="I1" s="142"/>
    </row>
    <row r="2" spans="1:9" ht="12.75" customHeight="1" x14ac:dyDescent="0.25">
      <c r="A2" s="72"/>
      <c r="B2" s="90"/>
      <c r="C2" s="90"/>
      <c r="D2" s="71"/>
      <c r="E2" s="71"/>
      <c r="F2" s="71"/>
      <c r="G2" s="6" t="s">
        <v>350</v>
      </c>
    </row>
    <row r="3" spans="1:9" ht="12.75" customHeight="1" x14ac:dyDescent="0.25">
      <c r="A3" s="91"/>
      <c r="B3" s="91"/>
      <c r="C3" s="91"/>
      <c r="G3" s="88" t="s">
        <v>48</v>
      </c>
    </row>
    <row r="4" spans="1:9" ht="12.75" customHeight="1" x14ac:dyDescent="0.25">
      <c r="A4" s="91"/>
      <c r="B4" s="91"/>
      <c r="C4" s="91"/>
      <c r="G4" s="88" t="str">
        <f>"муниципального образования """&amp;RIGHT(D12,LEN(D12)-FIND("*",D12,1))&amp;""""</f>
        <v>муниципального образования "Мысовское"</v>
      </c>
    </row>
    <row r="5" spans="1:9" ht="12.75" customHeight="1" x14ac:dyDescent="0.25">
      <c r="A5" s="89"/>
      <c r="B5" s="98"/>
      <c r="C5" s="98"/>
      <c r="G5" s="88" t="str">
        <f>MID(D12,FIND("Узел",D12,1)+5,FIND("*",D12,1)-FIND("Узел",D12,1)-5)&amp; " Удмуртской Республики"</f>
        <v>Кезского района Удмуртской Республики</v>
      </c>
    </row>
    <row r="6" spans="1:9" ht="12.75" customHeight="1" x14ac:dyDescent="0.25">
      <c r="A6" s="89"/>
      <c r="B6" s="92"/>
      <c r="C6" s="92"/>
      <c r="D6" s="93"/>
      <c r="E6" s="93"/>
      <c r="F6" s="93"/>
      <c r="G6" s="96" t="s">
        <v>432</v>
      </c>
      <c r="H6" s="93"/>
      <c r="I6" s="93"/>
    </row>
    <row r="7" spans="1:9" ht="75" customHeight="1" x14ac:dyDescent="0.25">
      <c r="A7" s="232" t="str">
        <f>"Предельные ассигнования из бюджета муниципального образования """&amp;MID(D12,FIND("*",D12,1)+1,LEN(D12)-FIND("*",D12,1))&amp;""" "&amp;MID(D12,FIND("%",D12,1)+5,FIND("*",D12,1)-FIND("%",D12,1)-5)&amp;" на плановый период "&amp;MID(D11,FIND("Прогноз",D11,1)+8,4)&amp;" и "&amp;MID(G12,FIND("Прогноз",G12,1)+8,4)&amp;" годов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плановый период 2020 и 2021 годов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v>
      </c>
      <c r="B7" s="232"/>
      <c r="C7" s="232"/>
      <c r="D7" s="232"/>
      <c r="E7" s="232"/>
      <c r="F7" s="232"/>
      <c r="G7" s="232"/>
    </row>
    <row r="8" spans="1:9" ht="12.75" customHeight="1" x14ac:dyDescent="0.25">
      <c r="A8" s="89"/>
      <c r="B8" s="92"/>
      <c r="C8" s="92"/>
      <c r="D8" s="94"/>
      <c r="E8" s="94"/>
      <c r="F8" s="94"/>
      <c r="G8" s="94" t="s">
        <v>63</v>
      </c>
      <c r="H8" s="94"/>
      <c r="I8" s="94"/>
    </row>
    <row r="9" spans="1:9" ht="12.75" customHeight="1" x14ac:dyDescent="0.25">
      <c r="A9" s="235" t="s">
        <v>64</v>
      </c>
      <c r="B9" s="236" t="s">
        <v>55</v>
      </c>
      <c r="C9" s="236" t="s">
        <v>56</v>
      </c>
      <c r="D9" s="234" t="s">
        <v>54</v>
      </c>
      <c r="E9" s="234"/>
      <c r="F9" s="234"/>
      <c r="G9" s="234"/>
      <c r="H9" s="94"/>
      <c r="I9" s="94"/>
    </row>
    <row r="10" spans="1:9" s="95" customFormat="1" ht="44.25" customHeight="1" x14ac:dyDescent="0.2">
      <c r="A10" s="235"/>
      <c r="B10" s="236"/>
      <c r="C10" s="236"/>
      <c r="D10" s="143" t="str">
        <f>MID(D12,FIND("Прогноз",D12,1)+8,4)&amp;" год"</f>
        <v>2020 год</v>
      </c>
      <c r="E10" s="143" t="str">
        <f>MID(E12,FIND("Прогноз",E12,1)+8,4)&amp;" ББ="&amp;LEFT(RIGHT(E11,12),2)</f>
        <v>2020 ББ=20</v>
      </c>
      <c r="F10" s="143" t="str">
        <f>MID(F12,FIND("Прогноз",F12,1)+8,4)&amp;" ББ="&amp;LEFT(RIGHT(F11,12),2)</f>
        <v>2020 ББ=22</v>
      </c>
      <c r="G10" s="143" t="str">
        <f>MID(G12,FIND("Прогноз",G12,1)+8,4)&amp;" год"</f>
        <v>2021 год</v>
      </c>
      <c r="H10" s="139" t="str">
        <f>MID(H12,FIND("Прогноз",H12,1)+8,4)&amp;" ББ="&amp;LEFT(RIGHT(H11,12),2)</f>
        <v>2021 ББ=20</v>
      </c>
      <c r="I10" s="80" t="str">
        <f>MID(I12,FIND("Прогноз",I12,1)+8,4)&amp;" ББ="&amp;LEFT(RIGHT(I11,12),2)</f>
        <v>2021 ББ=22</v>
      </c>
    </row>
    <row r="11" spans="1:9" s="84" customFormat="1" ht="87.75" hidden="1" customHeight="1" x14ac:dyDescent="0.2">
      <c r="A11" s="81" t="s">
        <v>50</v>
      </c>
      <c r="B11" s="81" t="s">
        <v>223</v>
      </c>
      <c r="C11" s="81" t="s">
        <v>57</v>
      </c>
      <c r="D11" s="83" t="s">
        <v>400</v>
      </c>
      <c r="E11" s="83" t="s">
        <v>401</v>
      </c>
      <c r="F11" s="83" t="s">
        <v>402</v>
      </c>
      <c r="G11" s="83" t="s">
        <v>403</v>
      </c>
      <c r="H11" s="83" t="s">
        <v>404</v>
      </c>
      <c r="I11" s="83" t="s">
        <v>405</v>
      </c>
    </row>
    <row r="12" spans="1:9" s="87" customFormat="1" ht="64.5" hidden="1" customHeight="1" x14ac:dyDescent="0.2">
      <c r="A12" s="85" t="s">
        <v>49</v>
      </c>
      <c r="B12" s="85" t="s">
        <v>55</v>
      </c>
      <c r="C12" s="85" t="s">
        <v>58</v>
      </c>
      <c r="D12" s="86" t="s">
        <v>384</v>
      </c>
      <c r="E12" s="86" t="s">
        <v>384</v>
      </c>
      <c r="F12" s="86" t="s">
        <v>384</v>
      </c>
      <c r="G12" s="86" t="s">
        <v>395</v>
      </c>
      <c r="H12" s="86" t="s">
        <v>395</v>
      </c>
      <c r="I12" s="86" t="s">
        <v>395</v>
      </c>
    </row>
    <row r="13" spans="1:9" s="87" customFormat="1" ht="14.25" hidden="1" x14ac:dyDescent="0.2">
      <c r="A13" s="144" t="s">
        <v>250</v>
      </c>
      <c r="B13" s="145" t="s">
        <v>51</v>
      </c>
      <c r="C13" s="145" t="s">
        <v>51</v>
      </c>
      <c r="D13" s="146">
        <v>2138.9</v>
      </c>
      <c r="E13" s="146">
        <v>2138.9</v>
      </c>
      <c r="F13" s="146"/>
      <c r="G13" s="146">
        <v>2140</v>
      </c>
      <c r="H13" s="146">
        <v>2140</v>
      </c>
      <c r="I13" s="146"/>
    </row>
    <row r="14" spans="1:9" s="87" customFormat="1" ht="14.25" x14ac:dyDescent="0.2">
      <c r="A14" s="144" t="s">
        <v>219</v>
      </c>
      <c r="B14" s="145" t="s">
        <v>251</v>
      </c>
      <c r="C14" s="145" t="s">
        <v>51</v>
      </c>
      <c r="D14" s="146">
        <v>2138.9</v>
      </c>
      <c r="E14" s="146">
        <v>2138.9</v>
      </c>
      <c r="F14" s="146"/>
      <c r="G14" s="146">
        <v>2140</v>
      </c>
      <c r="H14" s="146">
        <v>2140</v>
      </c>
      <c r="I14" s="146"/>
    </row>
    <row r="15" spans="1:9" s="87" customFormat="1" ht="21.75" x14ac:dyDescent="0.2">
      <c r="A15" s="144" t="s">
        <v>62</v>
      </c>
      <c r="B15" s="145" t="s">
        <v>252</v>
      </c>
      <c r="C15" s="145" t="s">
        <v>51</v>
      </c>
      <c r="D15" s="146">
        <v>89</v>
      </c>
      <c r="E15" s="146">
        <v>89</v>
      </c>
      <c r="F15" s="146"/>
      <c r="G15" s="146">
        <v>89</v>
      </c>
      <c r="H15" s="146">
        <v>89</v>
      </c>
      <c r="I15" s="146"/>
    </row>
    <row r="16" spans="1:9" s="87" customFormat="1" ht="14.25" x14ac:dyDescent="0.2">
      <c r="A16" s="140" t="s">
        <v>253</v>
      </c>
      <c r="B16" s="141" t="s">
        <v>252</v>
      </c>
      <c r="C16" s="141" t="s">
        <v>59</v>
      </c>
      <c r="D16" s="142">
        <v>62.7</v>
      </c>
      <c r="E16" s="142">
        <v>62.7</v>
      </c>
      <c r="F16" s="142"/>
      <c r="G16" s="142">
        <v>62.7</v>
      </c>
      <c r="H16" s="142">
        <v>62.7</v>
      </c>
      <c r="I16" s="142"/>
    </row>
    <row r="17" spans="1:9" s="87" customFormat="1" ht="33.75" x14ac:dyDescent="0.2">
      <c r="A17" s="140" t="s">
        <v>254</v>
      </c>
      <c r="B17" s="141" t="s">
        <v>252</v>
      </c>
      <c r="C17" s="141" t="s">
        <v>255</v>
      </c>
      <c r="D17" s="142">
        <v>19</v>
      </c>
      <c r="E17" s="142">
        <v>19</v>
      </c>
      <c r="F17" s="142"/>
      <c r="G17" s="142">
        <v>19</v>
      </c>
      <c r="H17" s="142">
        <v>19</v>
      </c>
      <c r="I17" s="142"/>
    </row>
    <row r="18" spans="1:9" s="87" customFormat="1" ht="14.25" x14ac:dyDescent="0.2">
      <c r="A18" s="140" t="s">
        <v>376</v>
      </c>
      <c r="B18" s="141" t="s">
        <v>252</v>
      </c>
      <c r="C18" s="141" t="s">
        <v>60</v>
      </c>
      <c r="D18" s="142">
        <v>7.3</v>
      </c>
      <c r="E18" s="142">
        <v>7.3</v>
      </c>
      <c r="F18" s="142"/>
      <c r="G18" s="142">
        <v>7.3</v>
      </c>
      <c r="H18" s="142">
        <v>7.3</v>
      </c>
      <c r="I18" s="142"/>
    </row>
    <row r="19" spans="1:9" s="87" customFormat="1" ht="14.25" x14ac:dyDescent="0.2">
      <c r="A19" s="144" t="s">
        <v>256</v>
      </c>
      <c r="B19" s="145" t="s">
        <v>257</v>
      </c>
      <c r="C19" s="145" t="s">
        <v>51</v>
      </c>
      <c r="D19" s="146">
        <v>499.7</v>
      </c>
      <c r="E19" s="146">
        <v>499.7</v>
      </c>
      <c r="F19" s="146"/>
      <c r="G19" s="146">
        <v>499.7</v>
      </c>
      <c r="H19" s="146">
        <v>499.7</v>
      </c>
      <c r="I19" s="146"/>
    </row>
    <row r="20" spans="1:9" s="87" customFormat="1" ht="14.25" x14ac:dyDescent="0.2">
      <c r="A20" s="140" t="s">
        <v>253</v>
      </c>
      <c r="B20" s="141" t="s">
        <v>257</v>
      </c>
      <c r="C20" s="141" t="s">
        <v>59</v>
      </c>
      <c r="D20" s="142">
        <v>383.8</v>
      </c>
      <c r="E20" s="142">
        <v>383.8</v>
      </c>
      <c r="F20" s="142"/>
      <c r="G20" s="142">
        <v>383.8</v>
      </c>
      <c r="H20" s="142">
        <v>383.8</v>
      </c>
      <c r="I20" s="142"/>
    </row>
    <row r="21" spans="1:9" s="87" customFormat="1" ht="33.75" x14ac:dyDescent="0.2">
      <c r="A21" s="140" t="s">
        <v>254</v>
      </c>
      <c r="B21" s="141" t="s">
        <v>257</v>
      </c>
      <c r="C21" s="141" t="s">
        <v>255</v>
      </c>
      <c r="D21" s="142">
        <v>115.9</v>
      </c>
      <c r="E21" s="142">
        <v>115.9</v>
      </c>
      <c r="F21" s="142"/>
      <c r="G21" s="142">
        <v>115.9</v>
      </c>
      <c r="H21" s="142">
        <v>115.9</v>
      </c>
      <c r="I21" s="142"/>
    </row>
    <row r="22" spans="1:9" s="87" customFormat="1" ht="14.25" x14ac:dyDescent="0.2">
      <c r="A22" s="144" t="s">
        <v>220</v>
      </c>
      <c r="B22" s="145" t="s">
        <v>258</v>
      </c>
      <c r="C22" s="145" t="s">
        <v>51</v>
      </c>
      <c r="D22" s="146">
        <v>698.9</v>
      </c>
      <c r="E22" s="146">
        <v>698.9</v>
      </c>
      <c r="F22" s="146"/>
      <c r="G22" s="146">
        <v>700</v>
      </c>
      <c r="H22" s="146">
        <v>700</v>
      </c>
      <c r="I22" s="146"/>
    </row>
    <row r="23" spans="1:9" s="87" customFormat="1" ht="14.25" x14ac:dyDescent="0.2">
      <c r="A23" s="140" t="s">
        <v>253</v>
      </c>
      <c r="B23" s="141" t="s">
        <v>258</v>
      </c>
      <c r="C23" s="141" t="s">
        <v>59</v>
      </c>
      <c r="D23" s="142">
        <v>476.2</v>
      </c>
      <c r="E23" s="142">
        <v>476.2</v>
      </c>
      <c r="F23" s="142"/>
      <c r="G23" s="142">
        <v>476.2</v>
      </c>
      <c r="H23" s="142">
        <v>476.2</v>
      </c>
      <c r="I23" s="142"/>
    </row>
    <row r="24" spans="1:9" s="87" customFormat="1" ht="33.75" x14ac:dyDescent="0.2">
      <c r="A24" s="140" t="s">
        <v>254</v>
      </c>
      <c r="B24" s="141" t="s">
        <v>258</v>
      </c>
      <c r="C24" s="141" t="s">
        <v>255</v>
      </c>
      <c r="D24" s="142">
        <v>143.80000000000001</v>
      </c>
      <c r="E24" s="142">
        <v>143.80000000000001</v>
      </c>
      <c r="F24" s="142"/>
      <c r="G24" s="142">
        <v>143.80000000000001</v>
      </c>
      <c r="H24" s="142">
        <v>143.80000000000001</v>
      </c>
      <c r="I24" s="142"/>
    </row>
    <row r="25" spans="1:9" s="87" customFormat="1" ht="14.25" x14ac:dyDescent="0.2">
      <c r="A25" s="140" t="s">
        <v>376</v>
      </c>
      <c r="B25" s="141" t="s">
        <v>258</v>
      </c>
      <c r="C25" s="141" t="s">
        <v>60</v>
      </c>
      <c r="D25" s="142">
        <v>77.3</v>
      </c>
      <c r="E25" s="142">
        <v>77.3</v>
      </c>
      <c r="F25" s="142"/>
      <c r="G25" s="142">
        <v>78.400000000000006</v>
      </c>
      <c r="H25" s="142">
        <v>78.400000000000006</v>
      </c>
      <c r="I25" s="142"/>
    </row>
    <row r="26" spans="1:9" s="87" customFormat="1" ht="14.25" x14ac:dyDescent="0.2">
      <c r="A26" s="140" t="s">
        <v>221</v>
      </c>
      <c r="B26" s="141" t="s">
        <v>258</v>
      </c>
      <c r="C26" s="141" t="s">
        <v>61</v>
      </c>
      <c r="D26" s="142">
        <v>0.6</v>
      </c>
      <c r="E26" s="142">
        <v>0.6</v>
      </c>
      <c r="F26" s="142"/>
      <c r="G26" s="142">
        <v>0.6</v>
      </c>
      <c r="H26" s="142">
        <v>0.6</v>
      </c>
      <c r="I26" s="142"/>
    </row>
    <row r="27" spans="1:9" s="87" customFormat="1" ht="14.25" x14ac:dyDescent="0.2">
      <c r="A27" s="140" t="s">
        <v>345</v>
      </c>
      <c r="B27" s="141" t="s">
        <v>258</v>
      </c>
      <c r="C27" s="141" t="s">
        <v>346</v>
      </c>
      <c r="D27" s="142">
        <v>1</v>
      </c>
      <c r="E27" s="142">
        <v>1</v>
      </c>
      <c r="F27" s="142"/>
      <c r="G27" s="142">
        <v>1</v>
      </c>
      <c r="H27" s="142">
        <v>1</v>
      </c>
      <c r="I27" s="142"/>
    </row>
    <row r="28" spans="1:9" s="87" customFormat="1" ht="21.75" x14ac:dyDescent="0.2">
      <c r="A28" s="144" t="s">
        <v>222</v>
      </c>
      <c r="B28" s="145" t="s">
        <v>259</v>
      </c>
      <c r="C28" s="145" t="s">
        <v>51</v>
      </c>
      <c r="D28" s="146">
        <v>781.3</v>
      </c>
      <c r="E28" s="146">
        <v>781.3</v>
      </c>
      <c r="F28" s="146"/>
      <c r="G28" s="146">
        <v>781.3</v>
      </c>
      <c r="H28" s="146">
        <v>781.3</v>
      </c>
      <c r="I28" s="146"/>
    </row>
    <row r="29" spans="1:9" s="87" customFormat="1" ht="14.25" x14ac:dyDescent="0.2">
      <c r="A29" s="140" t="s">
        <v>376</v>
      </c>
      <c r="B29" s="141" t="s">
        <v>259</v>
      </c>
      <c r="C29" s="141" t="s">
        <v>60</v>
      </c>
      <c r="D29" s="142">
        <v>781.3</v>
      </c>
      <c r="E29" s="142">
        <v>781.3</v>
      </c>
      <c r="F29" s="142"/>
      <c r="G29" s="142">
        <v>781.3</v>
      </c>
      <c r="H29" s="142">
        <v>781.3</v>
      </c>
      <c r="I29" s="142"/>
    </row>
    <row r="30" spans="1:9" s="87" customFormat="1" ht="14.25" x14ac:dyDescent="0.2">
      <c r="A30" s="144" t="s">
        <v>260</v>
      </c>
      <c r="B30" s="145" t="s">
        <v>261</v>
      </c>
      <c r="C30" s="145" t="s">
        <v>51</v>
      </c>
      <c r="D30" s="146">
        <v>70</v>
      </c>
      <c r="E30" s="146">
        <v>70</v>
      </c>
      <c r="F30" s="146"/>
      <c r="G30" s="146">
        <v>70</v>
      </c>
      <c r="H30" s="146">
        <v>70</v>
      </c>
      <c r="I30" s="146"/>
    </row>
    <row r="31" spans="1:9" s="87" customFormat="1" ht="14.25" x14ac:dyDescent="0.2">
      <c r="A31" s="140" t="s">
        <v>376</v>
      </c>
      <c r="B31" s="141" t="s">
        <v>261</v>
      </c>
      <c r="C31" s="141" t="s">
        <v>60</v>
      </c>
      <c r="D31" s="142">
        <v>70</v>
      </c>
      <c r="E31" s="142">
        <v>70</v>
      </c>
      <c r="F31" s="142"/>
      <c r="G31" s="142">
        <v>70</v>
      </c>
      <c r="H31" s="142">
        <v>70</v>
      </c>
      <c r="I31" s="142"/>
    </row>
    <row r="32" spans="1:9" x14ac:dyDescent="0.25">
      <c r="A32" s="233" t="s">
        <v>52</v>
      </c>
      <c r="B32" s="233"/>
      <c r="C32" s="233"/>
      <c r="D32" s="137">
        <f>D13</f>
        <v>2138.9</v>
      </c>
      <c r="E32" s="138"/>
      <c r="F32" s="138"/>
      <c r="G32" s="137">
        <f>G13</f>
        <v>2140</v>
      </c>
      <c r="H32" s="138"/>
      <c r="I32" s="138"/>
    </row>
  </sheetData>
  <mergeCells count="6">
    <mergeCell ref="A32:C32"/>
    <mergeCell ref="A7:G7"/>
    <mergeCell ref="D9:G9"/>
    <mergeCell ref="A9:A10"/>
    <mergeCell ref="B9:B10"/>
    <mergeCell ref="C9:C10"/>
  </mergeCells>
  <phoneticPr fontId="22" type="noConversion"/>
  <pageMargins left="0.70866141732283472" right="0.70866141732283472" top="0.74803149606299213" bottom="0.74803149606299213" header="0.31496062992125984" footer="0.31496062992125984"/>
  <pageSetup paperSize="9"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view="pageBreakPreview" topLeftCell="A2" zoomScaleNormal="100" zoomScaleSheetLayoutView="100" workbookViewId="0">
      <selection activeCell="K7" sqref="K7"/>
    </sheetView>
  </sheetViews>
  <sheetFormatPr defaultRowHeight="15" x14ac:dyDescent="0.25"/>
  <cols>
    <col min="1" max="1" width="49.28515625" style="66" customWidth="1"/>
    <col min="2" max="2" width="5.85546875" style="66" customWidth="1"/>
    <col min="3" max="3" width="11.28515625" style="66" customWidth="1"/>
    <col min="4" max="4" width="5.85546875" style="66" customWidth="1"/>
    <col min="5" max="5" width="8.85546875" customWidth="1"/>
    <col min="6" max="7" width="9.85546875" style="65" hidden="1" customWidth="1"/>
    <col min="8" max="9" width="8.85546875" style="65" hidden="1" customWidth="1"/>
    <col min="257" max="257" width="49.28515625" customWidth="1"/>
    <col min="258" max="258" width="5.85546875" customWidth="1"/>
    <col min="259" max="259" width="9.140625" customWidth="1"/>
    <col min="260" max="260" width="5.85546875" customWidth="1"/>
    <col min="261" max="261" width="8.85546875" customWidth="1"/>
    <col min="262" max="265" width="0" hidden="1" customWidth="1"/>
    <col min="513" max="513" width="49.28515625" customWidth="1"/>
    <col min="514" max="514" width="5.85546875" customWidth="1"/>
    <col min="515" max="515" width="9.140625" customWidth="1"/>
    <col min="516" max="516" width="5.85546875" customWidth="1"/>
    <col min="517" max="517" width="8.85546875" customWidth="1"/>
    <col min="518" max="521" width="0" hidden="1" customWidth="1"/>
    <col min="769" max="769" width="49.28515625" customWidth="1"/>
    <col min="770" max="770" width="5.85546875" customWidth="1"/>
    <col min="771" max="771" width="9.140625" customWidth="1"/>
    <col min="772" max="772" width="5.85546875" customWidth="1"/>
    <col min="773" max="773" width="8.85546875" customWidth="1"/>
    <col min="774" max="777" width="0" hidden="1" customWidth="1"/>
    <col min="1025" max="1025" width="49.28515625" customWidth="1"/>
    <col min="1026" max="1026" width="5.85546875" customWidth="1"/>
    <col min="1027" max="1027" width="9.140625" customWidth="1"/>
    <col min="1028" max="1028" width="5.85546875" customWidth="1"/>
    <col min="1029" max="1029" width="8.85546875" customWidth="1"/>
    <col min="1030" max="1033" width="0" hidden="1" customWidth="1"/>
    <col min="1281" max="1281" width="49.28515625" customWidth="1"/>
    <col min="1282" max="1282" width="5.85546875" customWidth="1"/>
    <col min="1283" max="1283" width="9.140625" customWidth="1"/>
    <col min="1284" max="1284" width="5.85546875" customWidth="1"/>
    <col min="1285" max="1285" width="8.85546875" customWidth="1"/>
    <col min="1286" max="1289" width="0" hidden="1" customWidth="1"/>
    <col min="1537" max="1537" width="49.28515625" customWidth="1"/>
    <col min="1538" max="1538" width="5.85546875" customWidth="1"/>
    <col min="1539" max="1539" width="9.140625" customWidth="1"/>
    <col min="1540" max="1540" width="5.85546875" customWidth="1"/>
    <col min="1541" max="1541" width="8.85546875" customWidth="1"/>
    <col min="1542" max="1545" width="0" hidden="1" customWidth="1"/>
    <col min="1793" max="1793" width="49.28515625" customWidth="1"/>
    <col min="1794" max="1794" width="5.85546875" customWidth="1"/>
    <col min="1795" max="1795" width="9.140625" customWidth="1"/>
    <col min="1796" max="1796" width="5.85546875" customWidth="1"/>
    <col min="1797" max="1797" width="8.85546875" customWidth="1"/>
    <col min="1798" max="1801" width="0" hidden="1" customWidth="1"/>
    <col min="2049" max="2049" width="49.28515625" customWidth="1"/>
    <col min="2050" max="2050" width="5.85546875" customWidth="1"/>
    <col min="2051" max="2051" width="9.140625" customWidth="1"/>
    <col min="2052" max="2052" width="5.85546875" customWidth="1"/>
    <col min="2053" max="2053" width="8.85546875" customWidth="1"/>
    <col min="2054" max="2057" width="0" hidden="1" customWidth="1"/>
    <col min="2305" max="2305" width="49.28515625" customWidth="1"/>
    <col min="2306" max="2306" width="5.85546875" customWidth="1"/>
    <col min="2307" max="2307" width="9.140625" customWidth="1"/>
    <col min="2308" max="2308" width="5.85546875" customWidth="1"/>
    <col min="2309" max="2309" width="8.85546875" customWidth="1"/>
    <col min="2310" max="2313" width="0" hidden="1" customWidth="1"/>
    <col min="2561" max="2561" width="49.28515625" customWidth="1"/>
    <col min="2562" max="2562" width="5.85546875" customWidth="1"/>
    <col min="2563" max="2563" width="9.140625" customWidth="1"/>
    <col min="2564" max="2564" width="5.85546875" customWidth="1"/>
    <col min="2565" max="2565" width="8.85546875" customWidth="1"/>
    <col min="2566" max="2569" width="0" hidden="1" customWidth="1"/>
    <col min="2817" max="2817" width="49.28515625" customWidth="1"/>
    <col min="2818" max="2818" width="5.85546875" customWidth="1"/>
    <col min="2819" max="2819" width="9.140625" customWidth="1"/>
    <col min="2820" max="2820" width="5.85546875" customWidth="1"/>
    <col min="2821" max="2821" width="8.85546875" customWidth="1"/>
    <col min="2822" max="2825" width="0" hidden="1" customWidth="1"/>
    <col min="3073" max="3073" width="49.28515625" customWidth="1"/>
    <col min="3074" max="3074" width="5.85546875" customWidth="1"/>
    <col min="3075" max="3075" width="9.140625" customWidth="1"/>
    <col min="3076" max="3076" width="5.85546875" customWidth="1"/>
    <col min="3077" max="3077" width="8.85546875" customWidth="1"/>
    <col min="3078" max="3081" width="0" hidden="1" customWidth="1"/>
    <col min="3329" max="3329" width="49.28515625" customWidth="1"/>
    <col min="3330" max="3330" width="5.85546875" customWidth="1"/>
    <col min="3331" max="3331" width="9.140625" customWidth="1"/>
    <col min="3332" max="3332" width="5.85546875" customWidth="1"/>
    <col min="3333" max="3333" width="8.85546875" customWidth="1"/>
    <col min="3334" max="3337" width="0" hidden="1" customWidth="1"/>
    <col min="3585" max="3585" width="49.28515625" customWidth="1"/>
    <col min="3586" max="3586" width="5.85546875" customWidth="1"/>
    <col min="3587" max="3587" width="9.140625" customWidth="1"/>
    <col min="3588" max="3588" width="5.85546875" customWidth="1"/>
    <col min="3589" max="3589" width="8.85546875" customWidth="1"/>
    <col min="3590" max="3593" width="0" hidden="1" customWidth="1"/>
    <col min="3841" max="3841" width="49.28515625" customWidth="1"/>
    <col min="3842" max="3842" width="5.85546875" customWidth="1"/>
    <col min="3843" max="3843" width="9.140625" customWidth="1"/>
    <col min="3844" max="3844" width="5.85546875" customWidth="1"/>
    <col min="3845" max="3845" width="8.85546875" customWidth="1"/>
    <col min="3846" max="3849" width="0" hidden="1" customWidth="1"/>
    <col min="4097" max="4097" width="49.28515625" customWidth="1"/>
    <col min="4098" max="4098" width="5.85546875" customWidth="1"/>
    <col min="4099" max="4099" width="9.140625" customWidth="1"/>
    <col min="4100" max="4100" width="5.85546875" customWidth="1"/>
    <col min="4101" max="4101" width="8.85546875" customWidth="1"/>
    <col min="4102" max="4105" width="0" hidden="1" customWidth="1"/>
    <col min="4353" max="4353" width="49.28515625" customWidth="1"/>
    <col min="4354" max="4354" width="5.85546875" customWidth="1"/>
    <col min="4355" max="4355" width="9.140625" customWidth="1"/>
    <col min="4356" max="4356" width="5.85546875" customWidth="1"/>
    <col min="4357" max="4357" width="8.85546875" customWidth="1"/>
    <col min="4358" max="4361" width="0" hidden="1" customWidth="1"/>
    <col min="4609" max="4609" width="49.28515625" customWidth="1"/>
    <col min="4610" max="4610" width="5.85546875" customWidth="1"/>
    <col min="4611" max="4611" width="9.140625" customWidth="1"/>
    <col min="4612" max="4612" width="5.85546875" customWidth="1"/>
    <col min="4613" max="4613" width="8.85546875" customWidth="1"/>
    <col min="4614" max="4617" width="0" hidden="1" customWidth="1"/>
    <col min="4865" max="4865" width="49.28515625" customWidth="1"/>
    <col min="4866" max="4866" width="5.85546875" customWidth="1"/>
    <col min="4867" max="4867" width="9.140625" customWidth="1"/>
    <col min="4868" max="4868" width="5.85546875" customWidth="1"/>
    <col min="4869" max="4869" width="8.85546875" customWidth="1"/>
    <col min="4870" max="4873" width="0" hidden="1" customWidth="1"/>
    <col min="5121" max="5121" width="49.28515625" customWidth="1"/>
    <col min="5122" max="5122" width="5.85546875" customWidth="1"/>
    <col min="5123" max="5123" width="9.140625" customWidth="1"/>
    <col min="5124" max="5124" width="5.85546875" customWidth="1"/>
    <col min="5125" max="5125" width="8.85546875" customWidth="1"/>
    <col min="5126" max="5129" width="0" hidden="1" customWidth="1"/>
    <col min="5377" max="5377" width="49.28515625" customWidth="1"/>
    <col min="5378" max="5378" width="5.85546875" customWidth="1"/>
    <col min="5379" max="5379" width="9.140625" customWidth="1"/>
    <col min="5380" max="5380" width="5.85546875" customWidth="1"/>
    <col min="5381" max="5381" width="8.85546875" customWidth="1"/>
    <col min="5382" max="5385" width="0" hidden="1" customWidth="1"/>
    <col min="5633" max="5633" width="49.28515625" customWidth="1"/>
    <col min="5634" max="5634" width="5.85546875" customWidth="1"/>
    <col min="5635" max="5635" width="9.140625" customWidth="1"/>
    <col min="5636" max="5636" width="5.85546875" customWidth="1"/>
    <col min="5637" max="5637" width="8.85546875" customWidth="1"/>
    <col min="5638" max="5641" width="0" hidden="1" customWidth="1"/>
    <col min="5889" max="5889" width="49.28515625" customWidth="1"/>
    <col min="5890" max="5890" width="5.85546875" customWidth="1"/>
    <col min="5891" max="5891" width="9.140625" customWidth="1"/>
    <col min="5892" max="5892" width="5.85546875" customWidth="1"/>
    <col min="5893" max="5893" width="8.85546875" customWidth="1"/>
    <col min="5894" max="5897" width="0" hidden="1" customWidth="1"/>
    <col min="6145" max="6145" width="49.28515625" customWidth="1"/>
    <col min="6146" max="6146" width="5.85546875" customWidth="1"/>
    <col min="6147" max="6147" width="9.140625" customWidth="1"/>
    <col min="6148" max="6148" width="5.85546875" customWidth="1"/>
    <col min="6149" max="6149" width="8.85546875" customWidth="1"/>
    <col min="6150" max="6153" width="0" hidden="1" customWidth="1"/>
    <col min="6401" max="6401" width="49.28515625" customWidth="1"/>
    <col min="6402" max="6402" width="5.85546875" customWidth="1"/>
    <col min="6403" max="6403" width="9.140625" customWidth="1"/>
    <col min="6404" max="6404" width="5.85546875" customWidth="1"/>
    <col min="6405" max="6405" width="8.85546875" customWidth="1"/>
    <col min="6406" max="6409" width="0" hidden="1" customWidth="1"/>
    <col min="6657" max="6657" width="49.28515625" customWidth="1"/>
    <col min="6658" max="6658" width="5.85546875" customWidth="1"/>
    <col min="6659" max="6659" width="9.140625" customWidth="1"/>
    <col min="6660" max="6660" width="5.85546875" customWidth="1"/>
    <col min="6661" max="6661" width="8.85546875" customWidth="1"/>
    <col min="6662" max="6665" width="0" hidden="1" customWidth="1"/>
    <col min="6913" max="6913" width="49.28515625" customWidth="1"/>
    <col min="6914" max="6914" width="5.85546875" customWidth="1"/>
    <col min="6915" max="6915" width="9.140625" customWidth="1"/>
    <col min="6916" max="6916" width="5.85546875" customWidth="1"/>
    <col min="6917" max="6917" width="8.85546875" customWidth="1"/>
    <col min="6918" max="6921" width="0" hidden="1" customWidth="1"/>
    <col min="7169" max="7169" width="49.28515625" customWidth="1"/>
    <col min="7170" max="7170" width="5.85546875" customWidth="1"/>
    <col min="7171" max="7171" width="9.140625" customWidth="1"/>
    <col min="7172" max="7172" width="5.85546875" customWidth="1"/>
    <col min="7173" max="7173" width="8.85546875" customWidth="1"/>
    <col min="7174" max="7177" width="0" hidden="1" customWidth="1"/>
    <col min="7425" max="7425" width="49.28515625" customWidth="1"/>
    <col min="7426" max="7426" width="5.85546875" customWidth="1"/>
    <col min="7427" max="7427" width="9.140625" customWidth="1"/>
    <col min="7428" max="7428" width="5.85546875" customWidth="1"/>
    <col min="7429" max="7429" width="8.85546875" customWidth="1"/>
    <col min="7430" max="7433" width="0" hidden="1" customWidth="1"/>
    <col min="7681" max="7681" width="49.28515625" customWidth="1"/>
    <col min="7682" max="7682" width="5.85546875" customWidth="1"/>
    <col min="7683" max="7683" width="9.140625" customWidth="1"/>
    <col min="7684" max="7684" width="5.85546875" customWidth="1"/>
    <col min="7685" max="7685" width="8.85546875" customWidth="1"/>
    <col min="7686" max="7689" width="0" hidden="1" customWidth="1"/>
    <col min="7937" max="7937" width="49.28515625" customWidth="1"/>
    <col min="7938" max="7938" width="5.85546875" customWidth="1"/>
    <col min="7939" max="7939" width="9.140625" customWidth="1"/>
    <col min="7940" max="7940" width="5.85546875" customWidth="1"/>
    <col min="7941" max="7941" width="8.85546875" customWidth="1"/>
    <col min="7942" max="7945" width="0" hidden="1" customWidth="1"/>
    <col min="8193" max="8193" width="49.28515625" customWidth="1"/>
    <col min="8194" max="8194" width="5.85546875" customWidth="1"/>
    <col min="8195" max="8195" width="9.140625" customWidth="1"/>
    <col min="8196" max="8196" width="5.85546875" customWidth="1"/>
    <col min="8197" max="8197" width="8.85546875" customWidth="1"/>
    <col min="8198" max="8201" width="0" hidden="1" customWidth="1"/>
    <col min="8449" max="8449" width="49.28515625" customWidth="1"/>
    <col min="8450" max="8450" width="5.85546875" customWidth="1"/>
    <col min="8451" max="8451" width="9.140625" customWidth="1"/>
    <col min="8452" max="8452" width="5.85546875" customWidth="1"/>
    <col min="8453" max="8453" width="8.85546875" customWidth="1"/>
    <col min="8454" max="8457" width="0" hidden="1" customWidth="1"/>
    <col min="8705" max="8705" width="49.28515625" customWidth="1"/>
    <col min="8706" max="8706" width="5.85546875" customWidth="1"/>
    <col min="8707" max="8707" width="9.140625" customWidth="1"/>
    <col min="8708" max="8708" width="5.85546875" customWidth="1"/>
    <col min="8709" max="8709" width="8.85546875" customWidth="1"/>
    <col min="8710" max="8713" width="0" hidden="1" customWidth="1"/>
    <col min="8961" max="8961" width="49.28515625" customWidth="1"/>
    <col min="8962" max="8962" width="5.85546875" customWidth="1"/>
    <col min="8963" max="8963" width="9.140625" customWidth="1"/>
    <col min="8964" max="8964" width="5.85546875" customWidth="1"/>
    <col min="8965" max="8965" width="8.85546875" customWidth="1"/>
    <col min="8966" max="8969" width="0" hidden="1" customWidth="1"/>
    <col min="9217" max="9217" width="49.28515625" customWidth="1"/>
    <col min="9218" max="9218" width="5.85546875" customWidth="1"/>
    <col min="9219" max="9219" width="9.140625" customWidth="1"/>
    <col min="9220" max="9220" width="5.85546875" customWidth="1"/>
    <col min="9221" max="9221" width="8.85546875" customWidth="1"/>
    <col min="9222" max="9225" width="0" hidden="1" customWidth="1"/>
    <col min="9473" max="9473" width="49.28515625" customWidth="1"/>
    <col min="9474" max="9474" width="5.85546875" customWidth="1"/>
    <col min="9475" max="9475" width="9.140625" customWidth="1"/>
    <col min="9476" max="9476" width="5.85546875" customWidth="1"/>
    <col min="9477" max="9477" width="8.85546875" customWidth="1"/>
    <col min="9478" max="9481" width="0" hidden="1" customWidth="1"/>
    <col min="9729" max="9729" width="49.28515625" customWidth="1"/>
    <col min="9730" max="9730" width="5.85546875" customWidth="1"/>
    <col min="9731" max="9731" width="9.140625" customWidth="1"/>
    <col min="9732" max="9732" width="5.85546875" customWidth="1"/>
    <col min="9733" max="9733" width="8.85546875" customWidth="1"/>
    <col min="9734" max="9737" width="0" hidden="1" customWidth="1"/>
    <col min="9985" max="9985" width="49.28515625" customWidth="1"/>
    <col min="9986" max="9986" width="5.85546875" customWidth="1"/>
    <col min="9987" max="9987" width="9.140625" customWidth="1"/>
    <col min="9988" max="9988" width="5.85546875" customWidth="1"/>
    <col min="9989" max="9989" width="8.85546875" customWidth="1"/>
    <col min="9990" max="9993" width="0" hidden="1" customWidth="1"/>
    <col min="10241" max="10241" width="49.28515625" customWidth="1"/>
    <col min="10242" max="10242" width="5.85546875" customWidth="1"/>
    <col min="10243" max="10243" width="9.140625" customWidth="1"/>
    <col min="10244" max="10244" width="5.85546875" customWidth="1"/>
    <col min="10245" max="10245" width="8.85546875" customWidth="1"/>
    <col min="10246" max="10249" width="0" hidden="1" customWidth="1"/>
    <col min="10497" max="10497" width="49.28515625" customWidth="1"/>
    <col min="10498" max="10498" width="5.85546875" customWidth="1"/>
    <col min="10499" max="10499" width="9.140625" customWidth="1"/>
    <col min="10500" max="10500" width="5.85546875" customWidth="1"/>
    <col min="10501" max="10501" width="8.85546875" customWidth="1"/>
    <col min="10502" max="10505" width="0" hidden="1" customWidth="1"/>
    <col min="10753" max="10753" width="49.28515625" customWidth="1"/>
    <col min="10754" max="10754" width="5.85546875" customWidth="1"/>
    <col min="10755" max="10755" width="9.140625" customWidth="1"/>
    <col min="10756" max="10756" width="5.85546875" customWidth="1"/>
    <col min="10757" max="10757" width="8.85546875" customWidth="1"/>
    <col min="10758" max="10761" width="0" hidden="1" customWidth="1"/>
    <col min="11009" max="11009" width="49.28515625" customWidth="1"/>
    <col min="11010" max="11010" width="5.85546875" customWidth="1"/>
    <col min="11011" max="11011" width="9.140625" customWidth="1"/>
    <col min="11012" max="11012" width="5.85546875" customWidth="1"/>
    <col min="11013" max="11013" width="8.85546875" customWidth="1"/>
    <col min="11014" max="11017" width="0" hidden="1" customWidth="1"/>
    <col min="11265" max="11265" width="49.28515625" customWidth="1"/>
    <col min="11266" max="11266" width="5.85546875" customWidth="1"/>
    <col min="11267" max="11267" width="9.140625" customWidth="1"/>
    <col min="11268" max="11268" width="5.85546875" customWidth="1"/>
    <col min="11269" max="11269" width="8.85546875" customWidth="1"/>
    <col min="11270" max="11273" width="0" hidden="1" customWidth="1"/>
    <col min="11521" max="11521" width="49.28515625" customWidth="1"/>
    <col min="11522" max="11522" width="5.85546875" customWidth="1"/>
    <col min="11523" max="11523" width="9.140625" customWidth="1"/>
    <col min="11524" max="11524" width="5.85546875" customWidth="1"/>
    <col min="11525" max="11525" width="8.85546875" customWidth="1"/>
    <col min="11526" max="11529" width="0" hidden="1" customWidth="1"/>
    <col min="11777" max="11777" width="49.28515625" customWidth="1"/>
    <col min="11778" max="11778" width="5.85546875" customWidth="1"/>
    <col min="11779" max="11779" width="9.140625" customWidth="1"/>
    <col min="11780" max="11780" width="5.85546875" customWidth="1"/>
    <col min="11781" max="11781" width="8.85546875" customWidth="1"/>
    <col min="11782" max="11785" width="0" hidden="1" customWidth="1"/>
    <col min="12033" max="12033" width="49.28515625" customWidth="1"/>
    <col min="12034" max="12034" width="5.85546875" customWidth="1"/>
    <col min="12035" max="12035" width="9.140625" customWidth="1"/>
    <col min="12036" max="12036" width="5.85546875" customWidth="1"/>
    <col min="12037" max="12037" width="8.85546875" customWidth="1"/>
    <col min="12038" max="12041" width="0" hidden="1" customWidth="1"/>
    <col min="12289" max="12289" width="49.28515625" customWidth="1"/>
    <col min="12290" max="12290" width="5.85546875" customWidth="1"/>
    <col min="12291" max="12291" width="9.140625" customWidth="1"/>
    <col min="12292" max="12292" width="5.85546875" customWidth="1"/>
    <col min="12293" max="12293" width="8.85546875" customWidth="1"/>
    <col min="12294" max="12297" width="0" hidden="1" customWidth="1"/>
    <col min="12545" max="12545" width="49.28515625" customWidth="1"/>
    <col min="12546" max="12546" width="5.85546875" customWidth="1"/>
    <col min="12547" max="12547" width="9.140625" customWidth="1"/>
    <col min="12548" max="12548" width="5.85546875" customWidth="1"/>
    <col min="12549" max="12549" width="8.85546875" customWidth="1"/>
    <col min="12550" max="12553" width="0" hidden="1" customWidth="1"/>
    <col min="12801" max="12801" width="49.28515625" customWidth="1"/>
    <col min="12802" max="12802" width="5.85546875" customWidth="1"/>
    <col min="12803" max="12803" width="9.140625" customWidth="1"/>
    <col min="12804" max="12804" width="5.85546875" customWidth="1"/>
    <col min="12805" max="12805" width="8.85546875" customWidth="1"/>
    <col min="12806" max="12809" width="0" hidden="1" customWidth="1"/>
    <col min="13057" max="13057" width="49.28515625" customWidth="1"/>
    <col min="13058" max="13058" width="5.85546875" customWidth="1"/>
    <col min="13059" max="13059" width="9.140625" customWidth="1"/>
    <col min="13060" max="13060" width="5.85546875" customWidth="1"/>
    <col min="13061" max="13061" width="8.85546875" customWidth="1"/>
    <col min="13062" max="13065" width="0" hidden="1" customWidth="1"/>
    <col min="13313" max="13313" width="49.28515625" customWidth="1"/>
    <col min="13314" max="13314" width="5.85546875" customWidth="1"/>
    <col min="13315" max="13315" width="9.140625" customWidth="1"/>
    <col min="13316" max="13316" width="5.85546875" customWidth="1"/>
    <col min="13317" max="13317" width="8.85546875" customWidth="1"/>
    <col min="13318" max="13321" width="0" hidden="1" customWidth="1"/>
    <col min="13569" max="13569" width="49.28515625" customWidth="1"/>
    <col min="13570" max="13570" width="5.85546875" customWidth="1"/>
    <col min="13571" max="13571" width="9.140625" customWidth="1"/>
    <col min="13572" max="13572" width="5.85546875" customWidth="1"/>
    <col min="13573" max="13573" width="8.85546875" customWidth="1"/>
    <col min="13574" max="13577" width="0" hidden="1" customWidth="1"/>
    <col min="13825" max="13825" width="49.28515625" customWidth="1"/>
    <col min="13826" max="13826" width="5.85546875" customWidth="1"/>
    <col min="13827" max="13827" width="9.140625" customWidth="1"/>
    <col min="13828" max="13828" width="5.85546875" customWidth="1"/>
    <col min="13829" max="13829" width="8.85546875" customWidth="1"/>
    <col min="13830" max="13833" width="0" hidden="1" customWidth="1"/>
    <col min="14081" max="14081" width="49.28515625" customWidth="1"/>
    <col min="14082" max="14082" width="5.85546875" customWidth="1"/>
    <col min="14083" max="14083" width="9.140625" customWidth="1"/>
    <col min="14084" max="14084" width="5.85546875" customWidth="1"/>
    <col min="14085" max="14085" width="8.85546875" customWidth="1"/>
    <col min="14086" max="14089" width="0" hidden="1" customWidth="1"/>
    <col min="14337" max="14337" width="49.28515625" customWidth="1"/>
    <col min="14338" max="14338" width="5.85546875" customWidth="1"/>
    <col min="14339" max="14339" width="9.140625" customWidth="1"/>
    <col min="14340" max="14340" width="5.85546875" customWidth="1"/>
    <col min="14341" max="14341" width="8.85546875" customWidth="1"/>
    <col min="14342" max="14345" width="0" hidden="1" customWidth="1"/>
    <col min="14593" max="14593" width="49.28515625" customWidth="1"/>
    <col min="14594" max="14594" width="5.85546875" customWidth="1"/>
    <col min="14595" max="14595" width="9.140625" customWidth="1"/>
    <col min="14596" max="14596" width="5.85546875" customWidth="1"/>
    <col min="14597" max="14597" width="8.85546875" customWidth="1"/>
    <col min="14598" max="14601" width="0" hidden="1" customWidth="1"/>
    <col min="14849" max="14849" width="49.28515625" customWidth="1"/>
    <col min="14850" max="14850" width="5.85546875" customWidth="1"/>
    <col min="14851" max="14851" width="9.140625" customWidth="1"/>
    <col min="14852" max="14852" width="5.85546875" customWidth="1"/>
    <col min="14853" max="14853" width="8.85546875" customWidth="1"/>
    <col min="14854" max="14857" width="0" hidden="1" customWidth="1"/>
    <col min="15105" max="15105" width="49.28515625" customWidth="1"/>
    <col min="15106" max="15106" width="5.85546875" customWidth="1"/>
    <col min="15107" max="15107" width="9.140625" customWidth="1"/>
    <col min="15108" max="15108" width="5.85546875" customWidth="1"/>
    <col min="15109" max="15109" width="8.85546875" customWidth="1"/>
    <col min="15110" max="15113" width="0" hidden="1" customWidth="1"/>
    <col min="15361" max="15361" width="49.28515625" customWidth="1"/>
    <col min="15362" max="15362" width="5.85546875" customWidth="1"/>
    <col min="15363" max="15363" width="9.140625" customWidth="1"/>
    <col min="15364" max="15364" width="5.85546875" customWidth="1"/>
    <col min="15365" max="15365" width="8.85546875" customWidth="1"/>
    <col min="15366" max="15369" width="0" hidden="1" customWidth="1"/>
    <col min="15617" max="15617" width="49.28515625" customWidth="1"/>
    <col min="15618" max="15618" width="5.85546875" customWidth="1"/>
    <col min="15619" max="15619" width="9.140625" customWidth="1"/>
    <col min="15620" max="15620" width="5.85546875" customWidth="1"/>
    <col min="15621" max="15621" width="8.85546875" customWidth="1"/>
    <col min="15622" max="15625" width="0" hidden="1" customWidth="1"/>
    <col min="15873" max="15873" width="49.28515625" customWidth="1"/>
    <col min="15874" max="15874" width="5.85546875" customWidth="1"/>
    <col min="15875" max="15875" width="9.140625" customWidth="1"/>
    <col min="15876" max="15876" width="5.85546875" customWidth="1"/>
    <col min="15877" max="15877" width="8.85546875" customWidth="1"/>
    <col min="15878" max="15881" width="0" hidden="1" customWidth="1"/>
    <col min="16129" max="16129" width="49.28515625" customWidth="1"/>
    <col min="16130" max="16130" width="5.85546875" customWidth="1"/>
    <col min="16131" max="16131" width="9.140625" customWidth="1"/>
    <col min="16132" max="16132" width="5.85546875" customWidth="1"/>
    <col min="16133" max="16133" width="8.85546875" customWidth="1"/>
    <col min="16134" max="16137" width="0" hidden="1" customWidth="1"/>
  </cols>
  <sheetData>
    <row r="1" spans="1:9" s="87" customFormat="1" ht="12.75" hidden="1" customHeight="1" x14ac:dyDescent="0.2">
      <c r="A1" s="140"/>
      <c r="B1" s="141"/>
      <c r="C1" s="141"/>
      <c r="D1" s="141"/>
      <c r="E1" s="142"/>
      <c r="F1" s="142"/>
      <c r="G1" s="142"/>
      <c r="H1" s="142"/>
      <c r="I1" s="142"/>
    </row>
    <row r="2" spans="1:9" ht="12.75" customHeight="1" x14ac:dyDescent="0.25">
      <c r="A2" s="89"/>
      <c r="B2" s="108"/>
      <c r="C2" s="90"/>
      <c r="D2" s="90"/>
      <c r="E2" s="6" t="s">
        <v>349</v>
      </c>
    </row>
    <row r="3" spans="1:9" ht="12.75" customHeight="1" x14ac:dyDescent="0.25">
      <c r="A3" s="91"/>
      <c r="B3" s="91"/>
      <c r="C3" s="91"/>
      <c r="D3" s="91"/>
      <c r="E3" s="88" t="s">
        <v>48</v>
      </c>
    </row>
    <row r="4" spans="1:9" ht="12.75" customHeight="1" x14ac:dyDescent="0.25">
      <c r="A4" s="91"/>
      <c r="B4" s="91"/>
      <c r="C4" s="91"/>
      <c r="D4" s="91"/>
      <c r="E4" s="88" t="str">
        <f>"муниципального образования """&amp;RIGHT(E11,LEN(E11)-FIND("*",E11,1))&amp;""""</f>
        <v>муниципального образования "Мысовское"</v>
      </c>
    </row>
    <row r="5" spans="1:9" ht="12.75" customHeight="1" x14ac:dyDescent="0.25">
      <c r="A5" s="89"/>
      <c r="B5" s="98"/>
      <c r="C5" s="98"/>
      <c r="D5" s="98"/>
      <c r="E5" s="88" t="str">
        <f>MID(E11,FIND("Узел",E11,1)+5,FIND("*",E11,1)-FIND("Узел",E11,1)-5)&amp; " Удмуртской Республики"</f>
        <v>Кезского района Удмуртской Республики</v>
      </c>
    </row>
    <row r="6" spans="1:9" ht="12.75" customHeight="1" x14ac:dyDescent="0.25">
      <c r="A6" s="89"/>
      <c r="B6" s="92"/>
      <c r="C6" s="92"/>
      <c r="D6" s="92"/>
      <c r="E6" s="96" t="s">
        <v>432</v>
      </c>
      <c r="F6" s="93"/>
      <c r="G6" s="93"/>
      <c r="H6" s="93"/>
      <c r="I6" s="93"/>
    </row>
    <row r="7" spans="1:9" ht="75" customHeight="1" x14ac:dyDescent="0.25">
      <c r="A7" s="232" t="str">
        <f>"Предельные ассигнования из бюджета муниципального образования """&amp;MID(E11,FIND("*",E11,1)+1,LEN(E11)-FIND("*",E11,1))&amp;""" "&amp;MID(E11,FIND("%",E11,1)+5,FIND("*",E11,1)-FIND("%",E11,1)-5)&amp;"  на "&amp;MID(E11,FIND("Проект",E11,1)+7,4)&amp;" год по разделам, подразделам, целевым статьям,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2019 год по разделам, подразделам, целевым статьям, группам (группам и подгруппам) видов расходов классификации расходов бюджетов Российской Федерации</v>
      </c>
      <c r="B7" s="232"/>
      <c r="C7" s="232"/>
      <c r="D7" s="232"/>
      <c r="E7" s="232"/>
      <c r="F7" s="232"/>
      <c r="G7" s="232"/>
    </row>
    <row r="8" spans="1:9" ht="12.75" customHeight="1" x14ac:dyDescent="0.25">
      <c r="A8" s="89"/>
      <c r="B8" s="92"/>
      <c r="C8" s="92"/>
      <c r="D8" s="92"/>
      <c r="E8" s="94" t="s">
        <v>63</v>
      </c>
      <c r="F8" s="94"/>
      <c r="G8" s="94"/>
      <c r="H8" s="94"/>
      <c r="I8" s="94"/>
    </row>
    <row r="9" spans="1:9" s="95" customFormat="1" ht="56.25" customHeight="1" x14ac:dyDescent="0.2">
      <c r="A9" s="166" t="s">
        <v>64</v>
      </c>
      <c r="B9" s="167" t="s">
        <v>289</v>
      </c>
      <c r="C9" s="167" t="s">
        <v>55</v>
      </c>
      <c r="D9" s="167" t="s">
        <v>56</v>
      </c>
      <c r="E9" s="143" t="str">
        <f>"Сумма на "&amp;MID(E11,FIND("Проект",E11,1)+7,4)&amp;" год"</f>
        <v>Сумма на 2019 год</v>
      </c>
      <c r="F9" s="80" t="str">
        <f>MID(F11,FIND("Проект",F11,1)+7,4)&amp;" ББ="&amp;LEFT(RIGHT(F10,12),2)</f>
        <v>2019 ББ=20</v>
      </c>
      <c r="G9" s="80" t="str">
        <f>MID(G11,FIND("Проект",G11,1)+7,4)&amp;" ББ="&amp;LEFT(RIGHT(G10,12),2)</f>
        <v>2019 ББ=22</v>
      </c>
      <c r="H9" s="80"/>
      <c r="I9" s="80"/>
    </row>
    <row r="10" spans="1:9" s="84" customFormat="1" ht="87.75" hidden="1" customHeight="1" x14ac:dyDescent="0.2">
      <c r="A10" s="81" t="s">
        <v>50</v>
      </c>
      <c r="B10" s="81" t="s">
        <v>290</v>
      </c>
      <c r="C10" s="81" t="s">
        <v>223</v>
      </c>
      <c r="D10" s="81" t="s">
        <v>57</v>
      </c>
      <c r="E10" s="82" t="s">
        <v>386</v>
      </c>
      <c r="F10" s="83" t="s">
        <v>387</v>
      </c>
      <c r="G10" s="83" t="s">
        <v>388</v>
      </c>
      <c r="H10" s="83"/>
      <c r="I10" s="83"/>
    </row>
    <row r="11" spans="1:9" s="87" customFormat="1" ht="64.5" hidden="1" customHeight="1" x14ac:dyDescent="0.2">
      <c r="A11" s="85" t="s">
        <v>49</v>
      </c>
      <c r="B11" s="85" t="s">
        <v>291</v>
      </c>
      <c r="C11" s="85" t="s">
        <v>55</v>
      </c>
      <c r="D11" s="85" t="s">
        <v>58</v>
      </c>
      <c r="E11" s="97" t="s">
        <v>375</v>
      </c>
      <c r="F11" s="86" t="s">
        <v>375</v>
      </c>
      <c r="G11" s="86" t="s">
        <v>375</v>
      </c>
      <c r="H11" s="86"/>
      <c r="I11" s="86"/>
    </row>
    <row r="12" spans="1:9" s="87" customFormat="1" ht="14.25" hidden="1" x14ac:dyDescent="0.2">
      <c r="A12" s="144" t="s">
        <v>283</v>
      </c>
      <c r="B12" s="145" t="s">
        <v>51</v>
      </c>
      <c r="C12" s="145" t="s">
        <v>51</v>
      </c>
      <c r="D12" s="145" t="s">
        <v>51</v>
      </c>
      <c r="E12" s="146">
        <v>2096.8000000000002</v>
      </c>
      <c r="F12" s="146">
        <v>2096.8000000000002</v>
      </c>
      <c r="G12" s="146"/>
      <c r="H12" s="146"/>
      <c r="I12" s="146"/>
    </row>
    <row r="13" spans="1:9" s="87" customFormat="1" ht="14.25" x14ac:dyDescent="0.2">
      <c r="A13" s="144" t="s">
        <v>273</v>
      </c>
      <c r="B13" s="145" t="s">
        <v>292</v>
      </c>
      <c r="C13" s="145" t="s">
        <v>51</v>
      </c>
      <c r="D13" s="145" t="s">
        <v>51</v>
      </c>
      <c r="E13" s="146">
        <v>1156.5</v>
      </c>
      <c r="F13" s="146">
        <v>1156.5</v>
      </c>
      <c r="G13" s="146"/>
      <c r="H13" s="146"/>
      <c r="I13" s="146"/>
    </row>
    <row r="14" spans="1:9" s="87" customFormat="1" ht="21.75" x14ac:dyDescent="0.2">
      <c r="A14" s="144" t="s">
        <v>274</v>
      </c>
      <c r="B14" s="145" t="s">
        <v>293</v>
      </c>
      <c r="C14" s="145" t="s">
        <v>51</v>
      </c>
      <c r="D14" s="145" t="s">
        <v>51</v>
      </c>
      <c r="E14" s="146">
        <v>480.2</v>
      </c>
      <c r="F14" s="146">
        <v>480.2</v>
      </c>
      <c r="G14" s="146"/>
      <c r="H14" s="146"/>
      <c r="I14" s="146"/>
    </row>
    <row r="15" spans="1:9" s="87" customFormat="1" ht="14.25" x14ac:dyDescent="0.2">
      <c r="A15" s="140" t="s">
        <v>219</v>
      </c>
      <c r="B15" s="141" t="s">
        <v>293</v>
      </c>
      <c r="C15" s="141" t="s">
        <v>251</v>
      </c>
      <c r="D15" s="141" t="s">
        <v>51</v>
      </c>
      <c r="E15" s="142">
        <v>480.2</v>
      </c>
      <c r="F15" s="142">
        <v>480.2</v>
      </c>
      <c r="G15" s="142"/>
      <c r="H15" s="142"/>
      <c r="I15" s="142"/>
    </row>
    <row r="16" spans="1:9" s="87" customFormat="1" ht="14.25" x14ac:dyDescent="0.2">
      <c r="A16" s="140" t="s">
        <v>256</v>
      </c>
      <c r="B16" s="141" t="s">
        <v>293</v>
      </c>
      <c r="C16" s="141" t="s">
        <v>257</v>
      </c>
      <c r="D16" s="141" t="s">
        <v>51</v>
      </c>
      <c r="E16" s="142">
        <v>480.2</v>
      </c>
      <c r="F16" s="142">
        <v>480.2</v>
      </c>
      <c r="G16" s="142"/>
      <c r="H16" s="142"/>
      <c r="I16" s="142"/>
    </row>
    <row r="17" spans="1:9" s="87" customFormat="1" ht="14.25" x14ac:dyDescent="0.2">
      <c r="A17" s="140" t="s">
        <v>253</v>
      </c>
      <c r="B17" s="141" t="s">
        <v>293</v>
      </c>
      <c r="C17" s="141" t="s">
        <v>257</v>
      </c>
      <c r="D17" s="141" t="s">
        <v>59</v>
      </c>
      <c r="E17" s="142">
        <v>368.8</v>
      </c>
      <c r="F17" s="142">
        <v>368.8</v>
      </c>
      <c r="G17" s="142"/>
      <c r="H17" s="142"/>
      <c r="I17" s="142"/>
    </row>
    <row r="18" spans="1:9" s="87" customFormat="1" ht="33.75" x14ac:dyDescent="0.2">
      <c r="A18" s="140" t="s">
        <v>254</v>
      </c>
      <c r="B18" s="141" t="s">
        <v>293</v>
      </c>
      <c r="C18" s="141" t="s">
        <v>257</v>
      </c>
      <c r="D18" s="141" t="s">
        <v>255</v>
      </c>
      <c r="E18" s="142">
        <v>111.4</v>
      </c>
      <c r="F18" s="142">
        <v>111.4</v>
      </c>
      <c r="G18" s="142"/>
      <c r="H18" s="142"/>
      <c r="I18" s="142"/>
    </row>
    <row r="19" spans="1:9" s="87" customFormat="1" ht="32.25" x14ac:dyDescent="0.2">
      <c r="A19" s="144" t="s">
        <v>276</v>
      </c>
      <c r="B19" s="145" t="s">
        <v>294</v>
      </c>
      <c r="C19" s="145" t="s">
        <v>51</v>
      </c>
      <c r="D19" s="145" t="s">
        <v>51</v>
      </c>
      <c r="E19" s="146">
        <v>676.3</v>
      </c>
      <c r="F19" s="146">
        <v>676.3</v>
      </c>
      <c r="G19" s="146"/>
      <c r="H19" s="146"/>
      <c r="I19" s="146"/>
    </row>
    <row r="20" spans="1:9" s="87" customFormat="1" ht="14.25" x14ac:dyDescent="0.2">
      <c r="A20" s="140" t="s">
        <v>219</v>
      </c>
      <c r="B20" s="141" t="s">
        <v>294</v>
      </c>
      <c r="C20" s="141" t="s">
        <v>251</v>
      </c>
      <c r="D20" s="141" t="s">
        <v>51</v>
      </c>
      <c r="E20" s="142">
        <v>676.3</v>
      </c>
      <c r="F20" s="142">
        <v>676.3</v>
      </c>
      <c r="G20" s="142"/>
      <c r="H20" s="142"/>
      <c r="I20" s="142"/>
    </row>
    <row r="21" spans="1:9" s="87" customFormat="1" ht="14.25" x14ac:dyDescent="0.2">
      <c r="A21" s="140" t="s">
        <v>220</v>
      </c>
      <c r="B21" s="141" t="s">
        <v>294</v>
      </c>
      <c r="C21" s="141" t="s">
        <v>258</v>
      </c>
      <c r="D21" s="141" t="s">
        <v>51</v>
      </c>
      <c r="E21" s="142">
        <v>676.3</v>
      </c>
      <c r="F21" s="142">
        <v>676.3</v>
      </c>
      <c r="G21" s="142"/>
      <c r="H21" s="142"/>
      <c r="I21" s="142"/>
    </row>
    <row r="22" spans="1:9" s="87" customFormat="1" ht="14.25" x14ac:dyDescent="0.2">
      <c r="A22" s="140" t="s">
        <v>253</v>
      </c>
      <c r="B22" s="141" t="s">
        <v>294</v>
      </c>
      <c r="C22" s="141" t="s">
        <v>258</v>
      </c>
      <c r="D22" s="141" t="s">
        <v>59</v>
      </c>
      <c r="E22" s="142">
        <v>459.7</v>
      </c>
      <c r="F22" s="142">
        <v>459.7</v>
      </c>
      <c r="G22" s="142"/>
      <c r="H22" s="142"/>
      <c r="I22" s="142"/>
    </row>
    <row r="23" spans="1:9" s="87" customFormat="1" ht="33.75" x14ac:dyDescent="0.2">
      <c r="A23" s="140" t="s">
        <v>254</v>
      </c>
      <c r="B23" s="141" t="s">
        <v>294</v>
      </c>
      <c r="C23" s="141" t="s">
        <v>258</v>
      </c>
      <c r="D23" s="141" t="s">
        <v>255</v>
      </c>
      <c r="E23" s="142">
        <v>138.80000000000001</v>
      </c>
      <c r="F23" s="142">
        <v>138.80000000000001</v>
      </c>
      <c r="G23" s="142"/>
      <c r="H23" s="142"/>
      <c r="I23" s="142"/>
    </row>
    <row r="24" spans="1:9" s="87" customFormat="1" ht="14.25" x14ac:dyDescent="0.2">
      <c r="A24" s="140" t="s">
        <v>376</v>
      </c>
      <c r="B24" s="141" t="s">
        <v>294</v>
      </c>
      <c r="C24" s="141" t="s">
        <v>258</v>
      </c>
      <c r="D24" s="141" t="s">
        <v>60</v>
      </c>
      <c r="E24" s="142">
        <v>76.2</v>
      </c>
      <c r="F24" s="142">
        <v>76.2</v>
      </c>
      <c r="G24" s="142"/>
      <c r="H24" s="142"/>
      <c r="I24" s="142"/>
    </row>
    <row r="25" spans="1:9" s="87" customFormat="1" ht="14.25" x14ac:dyDescent="0.2">
      <c r="A25" s="140" t="s">
        <v>221</v>
      </c>
      <c r="B25" s="141" t="s">
        <v>294</v>
      </c>
      <c r="C25" s="141" t="s">
        <v>258</v>
      </c>
      <c r="D25" s="141" t="s">
        <v>61</v>
      </c>
      <c r="E25" s="142">
        <v>0.6</v>
      </c>
      <c r="F25" s="142">
        <v>0.6</v>
      </c>
      <c r="G25" s="142"/>
      <c r="H25" s="142"/>
      <c r="I25" s="142"/>
    </row>
    <row r="26" spans="1:9" s="87" customFormat="1" ht="14.25" x14ac:dyDescent="0.2">
      <c r="A26" s="140" t="s">
        <v>345</v>
      </c>
      <c r="B26" s="141" t="s">
        <v>294</v>
      </c>
      <c r="C26" s="141" t="s">
        <v>258</v>
      </c>
      <c r="D26" s="141" t="s">
        <v>346</v>
      </c>
      <c r="E26" s="142">
        <v>1</v>
      </c>
      <c r="F26" s="142">
        <v>1</v>
      </c>
      <c r="G26" s="142"/>
      <c r="H26" s="142"/>
      <c r="I26" s="142"/>
    </row>
    <row r="27" spans="1:9" s="87" customFormat="1" ht="14.25" x14ac:dyDescent="0.2">
      <c r="A27" s="144" t="s">
        <v>278</v>
      </c>
      <c r="B27" s="145" t="s">
        <v>295</v>
      </c>
      <c r="C27" s="145" t="s">
        <v>51</v>
      </c>
      <c r="D27" s="145" t="s">
        <v>51</v>
      </c>
      <c r="E27" s="146">
        <v>89</v>
      </c>
      <c r="F27" s="146">
        <v>89</v>
      </c>
      <c r="G27" s="146"/>
      <c r="H27" s="146"/>
      <c r="I27" s="146"/>
    </row>
    <row r="28" spans="1:9" s="87" customFormat="1" ht="14.25" x14ac:dyDescent="0.2">
      <c r="A28" s="144" t="s">
        <v>279</v>
      </c>
      <c r="B28" s="145" t="s">
        <v>296</v>
      </c>
      <c r="C28" s="145" t="s">
        <v>51</v>
      </c>
      <c r="D28" s="145" t="s">
        <v>51</v>
      </c>
      <c r="E28" s="146">
        <v>89</v>
      </c>
      <c r="F28" s="146">
        <v>89</v>
      </c>
      <c r="G28" s="146"/>
      <c r="H28" s="146"/>
      <c r="I28" s="146"/>
    </row>
    <row r="29" spans="1:9" s="87" customFormat="1" ht="14.25" x14ac:dyDescent="0.2">
      <c r="A29" s="140" t="s">
        <v>219</v>
      </c>
      <c r="B29" s="141" t="s">
        <v>296</v>
      </c>
      <c r="C29" s="141" t="s">
        <v>251</v>
      </c>
      <c r="D29" s="141" t="s">
        <v>51</v>
      </c>
      <c r="E29" s="142">
        <v>89</v>
      </c>
      <c r="F29" s="142">
        <v>89</v>
      </c>
      <c r="G29" s="142"/>
      <c r="H29" s="142"/>
      <c r="I29" s="142"/>
    </row>
    <row r="30" spans="1:9" s="87" customFormat="1" ht="22.5" x14ac:dyDescent="0.2">
      <c r="A30" s="140" t="s">
        <v>62</v>
      </c>
      <c r="B30" s="141" t="s">
        <v>296</v>
      </c>
      <c r="C30" s="141" t="s">
        <v>252</v>
      </c>
      <c r="D30" s="141" t="s">
        <v>51</v>
      </c>
      <c r="E30" s="142">
        <v>89</v>
      </c>
      <c r="F30" s="142">
        <v>89</v>
      </c>
      <c r="G30" s="142"/>
      <c r="H30" s="142"/>
      <c r="I30" s="142"/>
    </row>
    <row r="31" spans="1:9" s="87" customFormat="1" ht="14.25" x14ac:dyDescent="0.2">
      <c r="A31" s="140" t="s">
        <v>253</v>
      </c>
      <c r="B31" s="141" t="s">
        <v>296</v>
      </c>
      <c r="C31" s="141" t="s">
        <v>252</v>
      </c>
      <c r="D31" s="141" t="s">
        <v>59</v>
      </c>
      <c r="E31" s="142">
        <v>62.7</v>
      </c>
      <c r="F31" s="142">
        <v>62.7</v>
      </c>
      <c r="G31" s="142"/>
      <c r="H31" s="142"/>
      <c r="I31" s="142"/>
    </row>
    <row r="32" spans="1:9" s="87" customFormat="1" ht="33.75" x14ac:dyDescent="0.2">
      <c r="A32" s="140" t="s">
        <v>254</v>
      </c>
      <c r="B32" s="141" t="s">
        <v>296</v>
      </c>
      <c r="C32" s="141" t="s">
        <v>252</v>
      </c>
      <c r="D32" s="141" t="s">
        <v>255</v>
      </c>
      <c r="E32" s="142">
        <v>19</v>
      </c>
      <c r="F32" s="142">
        <v>19</v>
      </c>
      <c r="G32" s="142"/>
      <c r="H32" s="142"/>
      <c r="I32" s="142"/>
    </row>
    <row r="33" spans="1:9" s="87" customFormat="1" ht="14.25" x14ac:dyDescent="0.2">
      <c r="A33" s="140" t="s">
        <v>376</v>
      </c>
      <c r="B33" s="141" t="s">
        <v>296</v>
      </c>
      <c r="C33" s="141" t="s">
        <v>252</v>
      </c>
      <c r="D33" s="141" t="s">
        <v>60</v>
      </c>
      <c r="E33" s="142">
        <v>7.3</v>
      </c>
      <c r="F33" s="142">
        <v>7.3</v>
      </c>
      <c r="G33" s="142"/>
      <c r="H33" s="142"/>
      <c r="I33" s="142"/>
    </row>
    <row r="34" spans="1:9" s="87" customFormat="1" ht="14.25" x14ac:dyDescent="0.2">
      <c r="A34" s="144" t="s">
        <v>281</v>
      </c>
      <c r="B34" s="145" t="s">
        <v>297</v>
      </c>
      <c r="C34" s="145" t="s">
        <v>51</v>
      </c>
      <c r="D34" s="145" t="s">
        <v>51</v>
      </c>
      <c r="E34" s="146">
        <v>851.3</v>
      </c>
      <c r="F34" s="146">
        <v>851.3</v>
      </c>
      <c r="G34" s="146"/>
      <c r="H34" s="146"/>
      <c r="I34" s="146"/>
    </row>
    <row r="35" spans="1:9" s="87" customFormat="1" ht="14.25" x14ac:dyDescent="0.2">
      <c r="A35" s="144" t="s">
        <v>377</v>
      </c>
      <c r="B35" s="145" t="s">
        <v>298</v>
      </c>
      <c r="C35" s="145" t="s">
        <v>51</v>
      </c>
      <c r="D35" s="145" t="s">
        <v>51</v>
      </c>
      <c r="E35" s="146">
        <v>851.3</v>
      </c>
      <c r="F35" s="146">
        <v>851.3</v>
      </c>
      <c r="G35" s="146"/>
      <c r="H35" s="146"/>
      <c r="I35" s="146"/>
    </row>
    <row r="36" spans="1:9" s="87" customFormat="1" ht="14.25" x14ac:dyDescent="0.2">
      <c r="A36" s="140" t="s">
        <v>219</v>
      </c>
      <c r="B36" s="141" t="s">
        <v>298</v>
      </c>
      <c r="C36" s="141" t="s">
        <v>251</v>
      </c>
      <c r="D36" s="141" t="s">
        <v>51</v>
      </c>
      <c r="E36" s="142">
        <v>851.3</v>
      </c>
      <c r="F36" s="142">
        <v>851.3</v>
      </c>
      <c r="G36" s="142"/>
      <c r="H36" s="142"/>
      <c r="I36" s="142"/>
    </row>
    <row r="37" spans="1:9" s="87" customFormat="1" ht="22.5" x14ac:dyDescent="0.2">
      <c r="A37" s="140" t="s">
        <v>222</v>
      </c>
      <c r="B37" s="141" t="s">
        <v>298</v>
      </c>
      <c r="C37" s="141" t="s">
        <v>259</v>
      </c>
      <c r="D37" s="141" t="s">
        <v>51</v>
      </c>
      <c r="E37" s="142">
        <v>781.3</v>
      </c>
      <c r="F37" s="142">
        <v>781.3</v>
      </c>
      <c r="G37" s="142"/>
      <c r="H37" s="142"/>
      <c r="I37" s="142"/>
    </row>
    <row r="38" spans="1:9" s="87" customFormat="1" ht="14.25" x14ac:dyDescent="0.2">
      <c r="A38" s="140" t="s">
        <v>376</v>
      </c>
      <c r="B38" s="141" t="s">
        <v>298</v>
      </c>
      <c r="C38" s="141" t="s">
        <v>259</v>
      </c>
      <c r="D38" s="141" t="s">
        <v>60</v>
      </c>
      <c r="E38" s="142">
        <v>781.3</v>
      </c>
      <c r="F38" s="142">
        <v>781.3</v>
      </c>
      <c r="G38" s="142"/>
      <c r="H38" s="142"/>
      <c r="I38" s="142"/>
    </row>
    <row r="39" spans="1:9" s="87" customFormat="1" ht="14.25" x14ac:dyDescent="0.2">
      <c r="A39" s="140" t="s">
        <v>260</v>
      </c>
      <c r="B39" s="141" t="s">
        <v>298</v>
      </c>
      <c r="C39" s="141" t="s">
        <v>261</v>
      </c>
      <c r="D39" s="141" t="s">
        <v>51</v>
      </c>
      <c r="E39" s="142">
        <v>70</v>
      </c>
      <c r="F39" s="142">
        <v>70</v>
      </c>
      <c r="G39" s="142"/>
      <c r="H39" s="142"/>
      <c r="I39" s="142"/>
    </row>
    <row r="40" spans="1:9" s="87" customFormat="1" ht="14.25" x14ac:dyDescent="0.2">
      <c r="A40" s="140" t="s">
        <v>376</v>
      </c>
      <c r="B40" s="141" t="s">
        <v>298</v>
      </c>
      <c r="C40" s="141" t="s">
        <v>261</v>
      </c>
      <c r="D40" s="141" t="s">
        <v>60</v>
      </c>
      <c r="E40" s="142">
        <v>70</v>
      </c>
      <c r="F40" s="142">
        <v>70</v>
      </c>
      <c r="G40" s="142"/>
      <c r="H40" s="142"/>
      <c r="I40" s="142"/>
    </row>
    <row r="41" spans="1:9" x14ac:dyDescent="0.25">
      <c r="A41" s="233" t="s">
        <v>52</v>
      </c>
      <c r="B41" s="233"/>
      <c r="C41" s="233"/>
      <c r="D41" s="233"/>
      <c r="E41" s="137">
        <f>E12</f>
        <v>2096.8000000000002</v>
      </c>
      <c r="F41" s="138"/>
      <c r="G41" s="138"/>
      <c r="H41" s="138"/>
      <c r="I41" s="138"/>
    </row>
  </sheetData>
  <mergeCells count="2">
    <mergeCell ref="A7:G7"/>
    <mergeCell ref="A41:D41"/>
  </mergeCells>
  <phoneticPr fontId="22" type="noConversion"/>
  <pageMargins left="0.7" right="0.7" top="0.75" bottom="0.75" header="0.3" footer="0.3"/>
  <pageSetup paperSize="9" scale="9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BreakPreview" topLeftCell="A23" zoomScaleNormal="100" workbookViewId="0">
      <selection activeCell="K8" sqref="K8:L8"/>
    </sheetView>
  </sheetViews>
  <sheetFormatPr defaultRowHeight="15" x14ac:dyDescent="0.25"/>
  <cols>
    <col min="1" max="1" width="39" style="66" customWidth="1"/>
    <col min="2" max="2" width="5.85546875" style="66" customWidth="1"/>
    <col min="3" max="3" width="11.85546875" style="66" customWidth="1"/>
    <col min="4" max="4" width="5.85546875" style="66" customWidth="1"/>
    <col min="5" max="5" width="9.42578125" style="65" customWidth="1"/>
    <col min="6" max="7" width="8.85546875" style="65" hidden="1" customWidth="1"/>
    <col min="8" max="8" width="8.85546875" style="65" customWidth="1"/>
    <col min="9" max="10" width="8.85546875" style="65" hidden="1" customWidth="1"/>
    <col min="257" max="257" width="39" customWidth="1"/>
    <col min="258" max="258" width="5.85546875" customWidth="1"/>
    <col min="259" max="259" width="9.140625" customWidth="1"/>
    <col min="260" max="260" width="5.85546875" customWidth="1"/>
    <col min="261" max="261" width="9.42578125" customWidth="1"/>
    <col min="262" max="263" width="0" hidden="1" customWidth="1"/>
    <col min="264" max="264" width="8.85546875" customWidth="1"/>
    <col min="265" max="266" width="0" hidden="1" customWidth="1"/>
    <col min="513" max="513" width="39" customWidth="1"/>
    <col min="514" max="514" width="5.85546875" customWidth="1"/>
    <col min="515" max="515" width="9.140625" customWidth="1"/>
    <col min="516" max="516" width="5.85546875" customWidth="1"/>
    <col min="517" max="517" width="9.42578125" customWidth="1"/>
    <col min="518" max="519" width="0" hidden="1" customWidth="1"/>
    <col min="520" max="520" width="8.85546875" customWidth="1"/>
    <col min="521" max="522" width="0" hidden="1" customWidth="1"/>
    <col min="769" max="769" width="39" customWidth="1"/>
    <col min="770" max="770" width="5.85546875" customWidth="1"/>
    <col min="771" max="771" width="9.140625" customWidth="1"/>
    <col min="772" max="772" width="5.85546875" customWidth="1"/>
    <col min="773" max="773" width="9.42578125" customWidth="1"/>
    <col min="774" max="775" width="0" hidden="1" customWidth="1"/>
    <col min="776" max="776" width="8.85546875" customWidth="1"/>
    <col min="777" max="778" width="0" hidden="1" customWidth="1"/>
    <col min="1025" max="1025" width="39" customWidth="1"/>
    <col min="1026" max="1026" width="5.85546875" customWidth="1"/>
    <col min="1027" max="1027" width="9.140625" customWidth="1"/>
    <col min="1028" max="1028" width="5.85546875" customWidth="1"/>
    <col min="1029" max="1029" width="9.42578125" customWidth="1"/>
    <col min="1030" max="1031" width="0" hidden="1" customWidth="1"/>
    <col min="1032" max="1032" width="8.85546875" customWidth="1"/>
    <col min="1033" max="1034" width="0" hidden="1" customWidth="1"/>
    <col min="1281" max="1281" width="39" customWidth="1"/>
    <col min="1282" max="1282" width="5.85546875" customWidth="1"/>
    <col min="1283" max="1283" width="9.140625" customWidth="1"/>
    <col min="1284" max="1284" width="5.85546875" customWidth="1"/>
    <col min="1285" max="1285" width="9.42578125" customWidth="1"/>
    <col min="1286" max="1287" width="0" hidden="1" customWidth="1"/>
    <col min="1288" max="1288" width="8.85546875" customWidth="1"/>
    <col min="1289" max="1290" width="0" hidden="1" customWidth="1"/>
    <col min="1537" max="1537" width="39" customWidth="1"/>
    <col min="1538" max="1538" width="5.85546875" customWidth="1"/>
    <col min="1539" max="1539" width="9.140625" customWidth="1"/>
    <col min="1540" max="1540" width="5.85546875" customWidth="1"/>
    <col min="1541" max="1541" width="9.42578125" customWidth="1"/>
    <col min="1542" max="1543" width="0" hidden="1" customWidth="1"/>
    <col min="1544" max="1544" width="8.85546875" customWidth="1"/>
    <col min="1545" max="1546" width="0" hidden="1" customWidth="1"/>
    <col min="1793" max="1793" width="39" customWidth="1"/>
    <col min="1794" max="1794" width="5.85546875" customWidth="1"/>
    <col min="1795" max="1795" width="9.140625" customWidth="1"/>
    <col min="1796" max="1796" width="5.85546875" customWidth="1"/>
    <col min="1797" max="1797" width="9.42578125" customWidth="1"/>
    <col min="1798" max="1799" width="0" hidden="1" customWidth="1"/>
    <col min="1800" max="1800" width="8.85546875" customWidth="1"/>
    <col min="1801" max="1802" width="0" hidden="1" customWidth="1"/>
    <col min="2049" max="2049" width="39" customWidth="1"/>
    <col min="2050" max="2050" width="5.85546875" customWidth="1"/>
    <col min="2051" max="2051" width="9.140625" customWidth="1"/>
    <col min="2052" max="2052" width="5.85546875" customWidth="1"/>
    <col min="2053" max="2053" width="9.42578125" customWidth="1"/>
    <col min="2054" max="2055" width="0" hidden="1" customWidth="1"/>
    <col min="2056" max="2056" width="8.85546875" customWidth="1"/>
    <col min="2057" max="2058" width="0" hidden="1" customWidth="1"/>
    <col min="2305" max="2305" width="39" customWidth="1"/>
    <col min="2306" max="2306" width="5.85546875" customWidth="1"/>
    <col min="2307" max="2307" width="9.140625" customWidth="1"/>
    <col min="2308" max="2308" width="5.85546875" customWidth="1"/>
    <col min="2309" max="2309" width="9.42578125" customWidth="1"/>
    <col min="2310" max="2311" width="0" hidden="1" customWidth="1"/>
    <col min="2312" max="2312" width="8.85546875" customWidth="1"/>
    <col min="2313" max="2314" width="0" hidden="1" customWidth="1"/>
    <col min="2561" max="2561" width="39" customWidth="1"/>
    <col min="2562" max="2562" width="5.85546875" customWidth="1"/>
    <col min="2563" max="2563" width="9.140625" customWidth="1"/>
    <col min="2564" max="2564" width="5.85546875" customWidth="1"/>
    <col min="2565" max="2565" width="9.42578125" customWidth="1"/>
    <col min="2566" max="2567" width="0" hidden="1" customWidth="1"/>
    <col min="2568" max="2568" width="8.85546875" customWidth="1"/>
    <col min="2569" max="2570" width="0" hidden="1" customWidth="1"/>
    <col min="2817" max="2817" width="39" customWidth="1"/>
    <col min="2818" max="2818" width="5.85546875" customWidth="1"/>
    <col min="2819" max="2819" width="9.140625" customWidth="1"/>
    <col min="2820" max="2820" width="5.85546875" customWidth="1"/>
    <col min="2821" max="2821" width="9.42578125" customWidth="1"/>
    <col min="2822" max="2823" width="0" hidden="1" customWidth="1"/>
    <col min="2824" max="2824" width="8.85546875" customWidth="1"/>
    <col min="2825" max="2826" width="0" hidden="1" customWidth="1"/>
    <col min="3073" max="3073" width="39" customWidth="1"/>
    <col min="3074" max="3074" width="5.85546875" customWidth="1"/>
    <col min="3075" max="3075" width="9.140625" customWidth="1"/>
    <col min="3076" max="3076" width="5.85546875" customWidth="1"/>
    <col min="3077" max="3077" width="9.42578125" customWidth="1"/>
    <col min="3078" max="3079" width="0" hidden="1" customWidth="1"/>
    <col min="3080" max="3080" width="8.85546875" customWidth="1"/>
    <col min="3081" max="3082" width="0" hidden="1" customWidth="1"/>
    <col min="3329" max="3329" width="39" customWidth="1"/>
    <col min="3330" max="3330" width="5.85546875" customWidth="1"/>
    <col min="3331" max="3331" width="9.140625" customWidth="1"/>
    <col min="3332" max="3332" width="5.85546875" customWidth="1"/>
    <col min="3333" max="3333" width="9.42578125" customWidth="1"/>
    <col min="3334" max="3335" width="0" hidden="1" customWidth="1"/>
    <col min="3336" max="3336" width="8.85546875" customWidth="1"/>
    <col min="3337" max="3338" width="0" hidden="1" customWidth="1"/>
    <col min="3585" max="3585" width="39" customWidth="1"/>
    <col min="3586" max="3586" width="5.85546875" customWidth="1"/>
    <col min="3587" max="3587" width="9.140625" customWidth="1"/>
    <col min="3588" max="3588" width="5.85546875" customWidth="1"/>
    <col min="3589" max="3589" width="9.42578125" customWidth="1"/>
    <col min="3590" max="3591" width="0" hidden="1" customWidth="1"/>
    <col min="3592" max="3592" width="8.85546875" customWidth="1"/>
    <col min="3593" max="3594" width="0" hidden="1" customWidth="1"/>
    <col min="3841" max="3841" width="39" customWidth="1"/>
    <col min="3842" max="3842" width="5.85546875" customWidth="1"/>
    <col min="3843" max="3843" width="9.140625" customWidth="1"/>
    <col min="3844" max="3844" width="5.85546875" customWidth="1"/>
    <col min="3845" max="3845" width="9.42578125" customWidth="1"/>
    <col min="3846" max="3847" width="0" hidden="1" customWidth="1"/>
    <col min="3848" max="3848" width="8.85546875" customWidth="1"/>
    <col min="3849" max="3850" width="0" hidden="1" customWidth="1"/>
    <col min="4097" max="4097" width="39" customWidth="1"/>
    <col min="4098" max="4098" width="5.85546875" customWidth="1"/>
    <col min="4099" max="4099" width="9.140625" customWidth="1"/>
    <col min="4100" max="4100" width="5.85546875" customWidth="1"/>
    <col min="4101" max="4101" width="9.42578125" customWidth="1"/>
    <col min="4102" max="4103" width="0" hidden="1" customWidth="1"/>
    <col min="4104" max="4104" width="8.85546875" customWidth="1"/>
    <col min="4105" max="4106" width="0" hidden="1" customWidth="1"/>
    <col min="4353" max="4353" width="39" customWidth="1"/>
    <col min="4354" max="4354" width="5.85546875" customWidth="1"/>
    <col min="4355" max="4355" width="9.140625" customWidth="1"/>
    <col min="4356" max="4356" width="5.85546875" customWidth="1"/>
    <col min="4357" max="4357" width="9.42578125" customWidth="1"/>
    <col min="4358" max="4359" width="0" hidden="1" customWidth="1"/>
    <col min="4360" max="4360" width="8.85546875" customWidth="1"/>
    <col min="4361" max="4362" width="0" hidden="1" customWidth="1"/>
    <col min="4609" max="4609" width="39" customWidth="1"/>
    <col min="4610" max="4610" width="5.85546875" customWidth="1"/>
    <col min="4611" max="4611" width="9.140625" customWidth="1"/>
    <col min="4612" max="4612" width="5.85546875" customWidth="1"/>
    <col min="4613" max="4613" width="9.42578125" customWidth="1"/>
    <col min="4614" max="4615" width="0" hidden="1" customWidth="1"/>
    <col min="4616" max="4616" width="8.85546875" customWidth="1"/>
    <col min="4617" max="4618" width="0" hidden="1" customWidth="1"/>
    <col min="4865" max="4865" width="39" customWidth="1"/>
    <col min="4866" max="4866" width="5.85546875" customWidth="1"/>
    <col min="4867" max="4867" width="9.140625" customWidth="1"/>
    <col min="4868" max="4868" width="5.85546875" customWidth="1"/>
    <col min="4869" max="4869" width="9.42578125" customWidth="1"/>
    <col min="4870" max="4871" width="0" hidden="1" customWidth="1"/>
    <col min="4872" max="4872" width="8.85546875" customWidth="1"/>
    <col min="4873" max="4874" width="0" hidden="1" customWidth="1"/>
    <col min="5121" max="5121" width="39" customWidth="1"/>
    <col min="5122" max="5122" width="5.85546875" customWidth="1"/>
    <col min="5123" max="5123" width="9.140625" customWidth="1"/>
    <col min="5124" max="5124" width="5.85546875" customWidth="1"/>
    <col min="5125" max="5125" width="9.42578125" customWidth="1"/>
    <col min="5126" max="5127" width="0" hidden="1" customWidth="1"/>
    <col min="5128" max="5128" width="8.85546875" customWidth="1"/>
    <col min="5129" max="5130" width="0" hidden="1" customWidth="1"/>
    <col min="5377" max="5377" width="39" customWidth="1"/>
    <col min="5378" max="5378" width="5.85546875" customWidth="1"/>
    <col min="5379" max="5379" width="9.140625" customWidth="1"/>
    <col min="5380" max="5380" width="5.85546875" customWidth="1"/>
    <col min="5381" max="5381" width="9.42578125" customWidth="1"/>
    <col min="5382" max="5383" width="0" hidden="1" customWidth="1"/>
    <col min="5384" max="5384" width="8.85546875" customWidth="1"/>
    <col min="5385" max="5386" width="0" hidden="1" customWidth="1"/>
    <col min="5633" max="5633" width="39" customWidth="1"/>
    <col min="5634" max="5634" width="5.85546875" customWidth="1"/>
    <col min="5635" max="5635" width="9.140625" customWidth="1"/>
    <col min="5636" max="5636" width="5.85546875" customWidth="1"/>
    <col min="5637" max="5637" width="9.42578125" customWidth="1"/>
    <col min="5638" max="5639" width="0" hidden="1" customWidth="1"/>
    <col min="5640" max="5640" width="8.85546875" customWidth="1"/>
    <col min="5641" max="5642" width="0" hidden="1" customWidth="1"/>
    <col min="5889" max="5889" width="39" customWidth="1"/>
    <col min="5890" max="5890" width="5.85546875" customWidth="1"/>
    <col min="5891" max="5891" width="9.140625" customWidth="1"/>
    <col min="5892" max="5892" width="5.85546875" customWidth="1"/>
    <col min="5893" max="5893" width="9.42578125" customWidth="1"/>
    <col min="5894" max="5895" width="0" hidden="1" customWidth="1"/>
    <col min="5896" max="5896" width="8.85546875" customWidth="1"/>
    <col min="5897" max="5898" width="0" hidden="1" customWidth="1"/>
    <col min="6145" max="6145" width="39" customWidth="1"/>
    <col min="6146" max="6146" width="5.85546875" customWidth="1"/>
    <col min="6147" max="6147" width="9.140625" customWidth="1"/>
    <col min="6148" max="6148" width="5.85546875" customWidth="1"/>
    <col min="6149" max="6149" width="9.42578125" customWidth="1"/>
    <col min="6150" max="6151" width="0" hidden="1" customWidth="1"/>
    <col min="6152" max="6152" width="8.85546875" customWidth="1"/>
    <col min="6153" max="6154" width="0" hidden="1" customWidth="1"/>
    <col min="6401" max="6401" width="39" customWidth="1"/>
    <col min="6402" max="6402" width="5.85546875" customWidth="1"/>
    <col min="6403" max="6403" width="9.140625" customWidth="1"/>
    <col min="6404" max="6404" width="5.85546875" customWidth="1"/>
    <col min="6405" max="6405" width="9.42578125" customWidth="1"/>
    <col min="6406" max="6407" width="0" hidden="1" customWidth="1"/>
    <col min="6408" max="6408" width="8.85546875" customWidth="1"/>
    <col min="6409" max="6410" width="0" hidden="1" customWidth="1"/>
    <col min="6657" max="6657" width="39" customWidth="1"/>
    <col min="6658" max="6658" width="5.85546875" customWidth="1"/>
    <col min="6659" max="6659" width="9.140625" customWidth="1"/>
    <col min="6660" max="6660" width="5.85546875" customWidth="1"/>
    <col min="6661" max="6661" width="9.42578125" customWidth="1"/>
    <col min="6662" max="6663" width="0" hidden="1" customWidth="1"/>
    <col min="6664" max="6664" width="8.85546875" customWidth="1"/>
    <col min="6665" max="6666" width="0" hidden="1" customWidth="1"/>
    <col min="6913" max="6913" width="39" customWidth="1"/>
    <col min="6914" max="6914" width="5.85546875" customWidth="1"/>
    <col min="6915" max="6915" width="9.140625" customWidth="1"/>
    <col min="6916" max="6916" width="5.85546875" customWidth="1"/>
    <col min="6917" max="6917" width="9.42578125" customWidth="1"/>
    <col min="6918" max="6919" width="0" hidden="1" customWidth="1"/>
    <col min="6920" max="6920" width="8.85546875" customWidth="1"/>
    <col min="6921" max="6922" width="0" hidden="1" customWidth="1"/>
    <col min="7169" max="7169" width="39" customWidth="1"/>
    <col min="7170" max="7170" width="5.85546875" customWidth="1"/>
    <col min="7171" max="7171" width="9.140625" customWidth="1"/>
    <col min="7172" max="7172" width="5.85546875" customWidth="1"/>
    <col min="7173" max="7173" width="9.42578125" customWidth="1"/>
    <col min="7174" max="7175" width="0" hidden="1" customWidth="1"/>
    <col min="7176" max="7176" width="8.85546875" customWidth="1"/>
    <col min="7177" max="7178" width="0" hidden="1" customWidth="1"/>
    <col min="7425" max="7425" width="39" customWidth="1"/>
    <col min="7426" max="7426" width="5.85546875" customWidth="1"/>
    <col min="7427" max="7427" width="9.140625" customWidth="1"/>
    <col min="7428" max="7428" width="5.85546875" customWidth="1"/>
    <col min="7429" max="7429" width="9.42578125" customWidth="1"/>
    <col min="7430" max="7431" width="0" hidden="1" customWidth="1"/>
    <col min="7432" max="7432" width="8.85546875" customWidth="1"/>
    <col min="7433" max="7434" width="0" hidden="1" customWidth="1"/>
    <col min="7681" max="7681" width="39" customWidth="1"/>
    <col min="7682" max="7682" width="5.85546875" customWidth="1"/>
    <col min="7683" max="7683" width="9.140625" customWidth="1"/>
    <col min="7684" max="7684" width="5.85546875" customWidth="1"/>
    <col min="7685" max="7685" width="9.42578125" customWidth="1"/>
    <col min="7686" max="7687" width="0" hidden="1" customWidth="1"/>
    <col min="7688" max="7688" width="8.85546875" customWidth="1"/>
    <col min="7689" max="7690" width="0" hidden="1" customWidth="1"/>
    <col min="7937" max="7937" width="39" customWidth="1"/>
    <col min="7938" max="7938" width="5.85546875" customWidth="1"/>
    <col min="7939" max="7939" width="9.140625" customWidth="1"/>
    <col min="7940" max="7940" width="5.85546875" customWidth="1"/>
    <col min="7941" max="7941" width="9.42578125" customWidth="1"/>
    <col min="7942" max="7943" width="0" hidden="1" customWidth="1"/>
    <col min="7944" max="7944" width="8.85546875" customWidth="1"/>
    <col min="7945" max="7946" width="0" hidden="1" customWidth="1"/>
    <col min="8193" max="8193" width="39" customWidth="1"/>
    <col min="8194" max="8194" width="5.85546875" customWidth="1"/>
    <col min="8195" max="8195" width="9.140625" customWidth="1"/>
    <col min="8196" max="8196" width="5.85546875" customWidth="1"/>
    <col min="8197" max="8197" width="9.42578125" customWidth="1"/>
    <col min="8198" max="8199" width="0" hidden="1" customWidth="1"/>
    <col min="8200" max="8200" width="8.85546875" customWidth="1"/>
    <col min="8201" max="8202" width="0" hidden="1" customWidth="1"/>
    <col min="8449" max="8449" width="39" customWidth="1"/>
    <col min="8450" max="8450" width="5.85546875" customWidth="1"/>
    <col min="8451" max="8451" width="9.140625" customWidth="1"/>
    <col min="8452" max="8452" width="5.85546875" customWidth="1"/>
    <col min="8453" max="8453" width="9.42578125" customWidth="1"/>
    <col min="8454" max="8455" width="0" hidden="1" customWidth="1"/>
    <col min="8456" max="8456" width="8.85546875" customWidth="1"/>
    <col min="8457" max="8458" width="0" hidden="1" customWidth="1"/>
    <col min="8705" max="8705" width="39" customWidth="1"/>
    <col min="8706" max="8706" width="5.85546875" customWidth="1"/>
    <col min="8707" max="8707" width="9.140625" customWidth="1"/>
    <col min="8708" max="8708" width="5.85546875" customWidth="1"/>
    <col min="8709" max="8709" width="9.42578125" customWidth="1"/>
    <col min="8710" max="8711" width="0" hidden="1" customWidth="1"/>
    <col min="8712" max="8712" width="8.85546875" customWidth="1"/>
    <col min="8713" max="8714" width="0" hidden="1" customWidth="1"/>
    <col min="8961" max="8961" width="39" customWidth="1"/>
    <col min="8962" max="8962" width="5.85546875" customWidth="1"/>
    <col min="8963" max="8963" width="9.140625" customWidth="1"/>
    <col min="8964" max="8964" width="5.85546875" customWidth="1"/>
    <col min="8965" max="8965" width="9.42578125" customWidth="1"/>
    <col min="8966" max="8967" width="0" hidden="1" customWidth="1"/>
    <col min="8968" max="8968" width="8.85546875" customWidth="1"/>
    <col min="8969" max="8970" width="0" hidden="1" customWidth="1"/>
    <col min="9217" max="9217" width="39" customWidth="1"/>
    <col min="9218" max="9218" width="5.85546875" customWidth="1"/>
    <col min="9219" max="9219" width="9.140625" customWidth="1"/>
    <col min="9220" max="9220" width="5.85546875" customWidth="1"/>
    <col min="9221" max="9221" width="9.42578125" customWidth="1"/>
    <col min="9222" max="9223" width="0" hidden="1" customWidth="1"/>
    <col min="9224" max="9224" width="8.85546875" customWidth="1"/>
    <col min="9225" max="9226" width="0" hidden="1" customWidth="1"/>
    <col min="9473" max="9473" width="39" customWidth="1"/>
    <col min="9474" max="9474" width="5.85546875" customWidth="1"/>
    <col min="9475" max="9475" width="9.140625" customWidth="1"/>
    <col min="9476" max="9476" width="5.85546875" customWidth="1"/>
    <col min="9477" max="9477" width="9.42578125" customWidth="1"/>
    <col min="9478" max="9479" width="0" hidden="1" customWidth="1"/>
    <col min="9480" max="9480" width="8.85546875" customWidth="1"/>
    <col min="9481" max="9482" width="0" hidden="1" customWidth="1"/>
    <col min="9729" max="9729" width="39" customWidth="1"/>
    <col min="9730" max="9730" width="5.85546875" customWidth="1"/>
    <col min="9731" max="9731" width="9.140625" customWidth="1"/>
    <col min="9732" max="9732" width="5.85546875" customWidth="1"/>
    <col min="9733" max="9733" width="9.42578125" customWidth="1"/>
    <col min="9734" max="9735" width="0" hidden="1" customWidth="1"/>
    <col min="9736" max="9736" width="8.85546875" customWidth="1"/>
    <col min="9737" max="9738" width="0" hidden="1" customWidth="1"/>
    <col min="9985" max="9985" width="39" customWidth="1"/>
    <col min="9986" max="9986" width="5.85546875" customWidth="1"/>
    <col min="9987" max="9987" width="9.140625" customWidth="1"/>
    <col min="9988" max="9988" width="5.85546875" customWidth="1"/>
    <col min="9989" max="9989" width="9.42578125" customWidth="1"/>
    <col min="9990" max="9991" width="0" hidden="1" customWidth="1"/>
    <col min="9992" max="9992" width="8.85546875" customWidth="1"/>
    <col min="9993" max="9994" width="0" hidden="1" customWidth="1"/>
    <col min="10241" max="10241" width="39" customWidth="1"/>
    <col min="10242" max="10242" width="5.85546875" customWidth="1"/>
    <col min="10243" max="10243" width="9.140625" customWidth="1"/>
    <col min="10244" max="10244" width="5.85546875" customWidth="1"/>
    <col min="10245" max="10245" width="9.42578125" customWidth="1"/>
    <col min="10246" max="10247" width="0" hidden="1" customWidth="1"/>
    <col min="10248" max="10248" width="8.85546875" customWidth="1"/>
    <col min="10249" max="10250" width="0" hidden="1" customWidth="1"/>
    <col min="10497" max="10497" width="39" customWidth="1"/>
    <col min="10498" max="10498" width="5.85546875" customWidth="1"/>
    <col min="10499" max="10499" width="9.140625" customWidth="1"/>
    <col min="10500" max="10500" width="5.85546875" customWidth="1"/>
    <col min="10501" max="10501" width="9.42578125" customWidth="1"/>
    <col min="10502" max="10503" width="0" hidden="1" customWidth="1"/>
    <col min="10504" max="10504" width="8.85546875" customWidth="1"/>
    <col min="10505" max="10506" width="0" hidden="1" customWidth="1"/>
    <col min="10753" max="10753" width="39" customWidth="1"/>
    <col min="10754" max="10754" width="5.85546875" customWidth="1"/>
    <col min="10755" max="10755" width="9.140625" customWidth="1"/>
    <col min="10756" max="10756" width="5.85546875" customWidth="1"/>
    <col min="10757" max="10757" width="9.42578125" customWidth="1"/>
    <col min="10758" max="10759" width="0" hidden="1" customWidth="1"/>
    <col min="10760" max="10760" width="8.85546875" customWidth="1"/>
    <col min="10761" max="10762" width="0" hidden="1" customWidth="1"/>
    <col min="11009" max="11009" width="39" customWidth="1"/>
    <col min="11010" max="11010" width="5.85546875" customWidth="1"/>
    <col min="11011" max="11011" width="9.140625" customWidth="1"/>
    <col min="11012" max="11012" width="5.85546875" customWidth="1"/>
    <col min="11013" max="11013" width="9.42578125" customWidth="1"/>
    <col min="11014" max="11015" width="0" hidden="1" customWidth="1"/>
    <col min="11016" max="11016" width="8.85546875" customWidth="1"/>
    <col min="11017" max="11018" width="0" hidden="1" customWidth="1"/>
    <col min="11265" max="11265" width="39" customWidth="1"/>
    <col min="11266" max="11266" width="5.85546875" customWidth="1"/>
    <col min="11267" max="11267" width="9.140625" customWidth="1"/>
    <col min="11268" max="11268" width="5.85546875" customWidth="1"/>
    <col min="11269" max="11269" width="9.42578125" customWidth="1"/>
    <col min="11270" max="11271" width="0" hidden="1" customWidth="1"/>
    <col min="11272" max="11272" width="8.85546875" customWidth="1"/>
    <col min="11273" max="11274" width="0" hidden="1" customWidth="1"/>
    <col min="11521" max="11521" width="39" customWidth="1"/>
    <col min="11522" max="11522" width="5.85546875" customWidth="1"/>
    <col min="11523" max="11523" width="9.140625" customWidth="1"/>
    <col min="11524" max="11524" width="5.85546875" customWidth="1"/>
    <col min="11525" max="11525" width="9.42578125" customWidth="1"/>
    <col min="11526" max="11527" width="0" hidden="1" customWidth="1"/>
    <col min="11528" max="11528" width="8.85546875" customWidth="1"/>
    <col min="11529" max="11530" width="0" hidden="1" customWidth="1"/>
    <col min="11777" max="11777" width="39" customWidth="1"/>
    <col min="11778" max="11778" width="5.85546875" customWidth="1"/>
    <col min="11779" max="11779" width="9.140625" customWidth="1"/>
    <col min="11780" max="11780" width="5.85546875" customWidth="1"/>
    <col min="11781" max="11781" width="9.42578125" customWidth="1"/>
    <col min="11782" max="11783" width="0" hidden="1" customWidth="1"/>
    <col min="11784" max="11784" width="8.85546875" customWidth="1"/>
    <col min="11785" max="11786" width="0" hidden="1" customWidth="1"/>
    <col min="12033" max="12033" width="39" customWidth="1"/>
    <col min="12034" max="12034" width="5.85546875" customWidth="1"/>
    <col min="12035" max="12035" width="9.140625" customWidth="1"/>
    <col min="12036" max="12036" width="5.85546875" customWidth="1"/>
    <col min="12037" max="12037" width="9.42578125" customWidth="1"/>
    <col min="12038" max="12039" width="0" hidden="1" customWidth="1"/>
    <col min="12040" max="12040" width="8.85546875" customWidth="1"/>
    <col min="12041" max="12042" width="0" hidden="1" customWidth="1"/>
    <col min="12289" max="12289" width="39" customWidth="1"/>
    <col min="12290" max="12290" width="5.85546875" customWidth="1"/>
    <col min="12291" max="12291" width="9.140625" customWidth="1"/>
    <col min="12292" max="12292" width="5.85546875" customWidth="1"/>
    <col min="12293" max="12293" width="9.42578125" customWidth="1"/>
    <col min="12294" max="12295" width="0" hidden="1" customWidth="1"/>
    <col min="12296" max="12296" width="8.85546875" customWidth="1"/>
    <col min="12297" max="12298" width="0" hidden="1" customWidth="1"/>
    <col min="12545" max="12545" width="39" customWidth="1"/>
    <col min="12546" max="12546" width="5.85546875" customWidth="1"/>
    <col min="12547" max="12547" width="9.140625" customWidth="1"/>
    <col min="12548" max="12548" width="5.85546875" customWidth="1"/>
    <col min="12549" max="12549" width="9.42578125" customWidth="1"/>
    <col min="12550" max="12551" width="0" hidden="1" customWidth="1"/>
    <col min="12552" max="12552" width="8.85546875" customWidth="1"/>
    <col min="12553" max="12554" width="0" hidden="1" customWidth="1"/>
    <col min="12801" max="12801" width="39" customWidth="1"/>
    <col min="12802" max="12802" width="5.85546875" customWidth="1"/>
    <col min="12803" max="12803" width="9.140625" customWidth="1"/>
    <col min="12804" max="12804" width="5.85546875" customWidth="1"/>
    <col min="12805" max="12805" width="9.42578125" customWidth="1"/>
    <col min="12806" max="12807" width="0" hidden="1" customWidth="1"/>
    <col min="12808" max="12808" width="8.85546875" customWidth="1"/>
    <col min="12809" max="12810" width="0" hidden="1" customWidth="1"/>
    <col min="13057" max="13057" width="39" customWidth="1"/>
    <col min="13058" max="13058" width="5.85546875" customWidth="1"/>
    <col min="13059" max="13059" width="9.140625" customWidth="1"/>
    <col min="13060" max="13060" width="5.85546875" customWidth="1"/>
    <col min="13061" max="13061" width="9.42578125" customWidth="1"/>
    <col min="13062" max="13063" width="0" hidden="1" customWidth="1"/>
    <col min="13064" max="13064" width="8.85546875" customWidth="1"/>
    <col min="13065" max="13066" width="0" hidden="1" customWidth="1"/>
    <col min="13313" max="13313" width="39" customWidth="1"/>
    <col min="13314" max="13314" width="5.85546875" customWidth="1"/>
    <col min="13315" max="13315" width="9.140625" customWidth="1"/>
    <col min="13316" max="13316" width="5.85546875" customWidth="1"/>
    <col min="13317" max="13317" width="9.42578125" customWidth="1"/>
    <col min="13318" max="13319" width="0" hidden="1" customWidth="1"/>
    <col min="13320" max="13320" width="8.85546875" customWidth="1"/>
    <col min="13321" max="13322" width="0" hidden="1" customWidth="1"/>
    <col min="13569" max="13569" width="39" customWidth="1"/>
    <col min="13570" max="13570" width="5.85546875" customWidth="1"/>
    <col min="13571" max="13571" width="9.140625" customWidth="1"/>
    <col min="13572" max="13572" width="5.85546875" customWidth="1"/>
    <col min="13573" max="13573" width="9.42578125" customWidth="1"/>
    <col min="13574" max="13575" width="0" hidden="1" customWidth="1"/>
    <col min="13576" max="13576" width="8.85546875" customWidth="1"/>
    <col min="13577" max="13578" width="0" hidden="1" customWidth="1"/>
    <col min="13825" max="13825" width="39" customWidth="1"/>
    <col min="13826" max="13826" width="5.85546875" customWidth="1"/>
    <col min="13827" max="13827" width="9.140625" customWidth="1"/>
    <col min="13828" max="13828" width="5.85546875" customWidth="1"/>
    <col min="13829" max="13829" width="9.42578125" customWidth="1"/>
    <col min="13830" max="13831" width="0" hidden="1" customWidth="1"/>
    <col min="13832" max="13832" width="8.85546875" customWidth="1"/>
    <col min="13833" max="13834" width="0" hidden="1" customWidth="1"/>
    <col min="14081" max="14081" width="39" customWidth="1"/>
    <col min="14082" max="14082" width="5.85546875" customWidth="1"/>
    <col min="14083" max="14083" width="9.140625" customWidth="1"/>
    <col min="14084" max="14084" width="5.85546875" customWidth="1"/>
    <col min="14085" max="14085" width="9.42578125" customWidth="1"/>
    <col min="14086" max="14087" width="0" hidden="1" customWidth="1"/>
    <col min="14088" max="14088" width="8.85546875" customWidth="1"/>
    <col min="14089" max="14090" width="0" hidden="1" customWidth="1"/>
    <col min="14337" max="14337" width="39" customWidth="1"/>
    <col min="14338" max="14338" width="5.85546875" customWidth="1"/>
    <col min="14339" max="14339" width="9.140625" customWidth="1"/>
    <col min="14340" max="14340" width="5.85546875" customWidth="1"/>
    <col min="14341" max="14341" width="9.42578125" customWidth="1"/>
    <col min="14342" max="14343" width="0" hidden="1" customWidth="1"/>
    <col min="14344" max="14344" width="8.85546875" customWidth="1"/>
    <col min="14345" max="14346" width="0" hidden="1" customWidth="1"/>
    <col min="14593" max="14593" width="39" customWidth="1"/>
    <col min="14594" max="14594" width="5.85546875" customWidth="1"/>
    <col min="14595" max="14595" width="9.140625" customWidth="1"/>
    <col min="14596" max="14596" width="5.85546875" customWidth="1"/>
    <col min="14597" max="14597" width="9.42578125" customWidth="1"/>
    <col min="14598" max="14599" width="0" hidden="1" customWidth="1"/>
    <col min="14600" max="14600" width="8.85546875" customWidth="1"/>
    <col min="14601" max="14602" width="0" hidden="1" customWidth="1"/>
    <col min="14849" max="14849" width="39" customWidth="1"/>
    <col min="14850" max="14850" width="5.85546875" customWidth="1"/>
    <col min="14851" max="14851" width="9.140625" customWidth="1"/>
    <col min="14852" max="14852" width="5.85546875" customWidth="1"/>
    <col min="14853" max="14853" width="9.42578125" customWidth="1"/>
    <col min="14854" max="14855" width="0" hidden="1" customWidth="1"/>
    <col min="14856" max="14856" width="8.85546875" customWidth="1"/>
    <col min="14857" max="14858" width="0" hidden="1" customWidth="1"/>
    <col min="15105" max="15105" width="39" customWidth="1"/>
    <col min="15106" max="15106" width="5.85546875" customWidth="1"/>
    <col min="15107" max="15107" width="9.140625" customWidth="1"/>
    <col min="15108" max="15108" width="5.85546875" customWidth="1"/>
    <col min="15109" max="15109" width="9.42578125" customWidth="1"/>
    <col min="15110" max="15111" width="0" hidden="1" customWidth="1"/>
    <col min="15112" max="15112" width="8.85546875" customWidth="1"/>
    <col min="15113" max="15114" width="0" hidden="1" customWidth="1"/>
    <col min="15361" max="15361" width="39" customWidth="1"/>
    <col min="15362" max="15362" width="5.85546875" customWidth="1"/>
    <col min="15363" max="15363" width="9.140625" customWidth="1"/>
    <col min="15364" max="15364" width="5.85546875" customWidth="1"/>
    <col min="15365" max="15365" width="9.42578125" customWidth="1"/>
    <col min="15366" max="15367" width="0" hidden="1" customWidth="1"/>
    <col min="15368" max="15368" width="8.85546875" customWidth="1"/>
    <col min="15369" max="15370" width="0" hidden="1" customWidth="1"/>
    <col min="15617" max="15617" width="39" customWidth="1"/>
    <col min="15618" max="15618" width="5.85546875" customWidth="1"/>
    <col min="15619" max="15619" width="9.140625" customWidth="1"/>
    <col min="15620" max="15620" width="5.85546875" customWidth="1"/>
    <col min="15621" max="15621" width="9.42578125" customWidth="1"/>
    <col min="15622" max="15623" width="0" hidden="1" customWidth="1"/>
    <col min="15624" max="15624" width="8.85546875" customWidth="1"/>
    <col min="15625" max="15626" width="0" hidden="1" customWidth="1"/>
    <col min="15873" max="15873" width="39" customWidth="1"/>
    <col min="15874" max="15874" width="5.85546875" customWidth="1"/>
    <col min="15875" max="15875" width="9.140625" customWidth="1"/>
    <col min="15876" max="15876" width="5.85546875" customWidth="1"/>
    <col min="15877" max="15877" width="9.42578125" customWidth="1"/>
    <col min="15878" max="15879" width="0" hidden="1" customWidth="1"/>
    <col min="15880" max="15880" width="8.85546875" customWidth="1"/>
    <col min="15881" max="15882" width="0" hidden="1" customWidth="1"/>
    <col min="16129" max="16129" width="39" customWidth="1"/>
    <col min="16130" max="16130" width="5.85546875" customWidth="1"/>
    <col min="16131" max="16131" width="9.140625" customWidth="1"/>
    <col min="16132" max="16132" width="5.85546875" customWidth="1"/>
    <col min="16133" max="16133" width="9.42578125" customWidth="1"/>
    <col min="16134" max="16135" width="0" hidden="1" customWidth="1"/>
    <col min="16136" max="16136" width="8.85546875" customWidth="1"/>
    <col min="16137" max="16138" width="0" hidden="1" customWidth="1"/>
  </cols>
  <sheetData>
    <row r="1" spans="1:10" s="87" customFormat="1" ht="12.75" hidden="1" customHeight="1" x14ac:dyDescent="0.2">
      <c r="A1" s="140"/>
      <c r="B1" s="141"/>
      <c r="C1" s="141"/>
      <c r="D1" s="141"/>
      <c r="E1" s="142"/>
      <c r="F1" s="142"/>
      <c r="G1" s="142"/>
      <c r="H1" s="142"/>
      <c r="I1" s="142"/>
      <c r="J1" s="142"/>
    </row>
    <row r="2" spans="1:10" ht="12.75" customHeight="1" x14ac:dyDescent="0.25">
      <c r="A2" s="72"/>
      <c r="B2" s="109"/>
      <c r="C2" s="90"/>
      <c r="D2" s="90"/>
      <c r="E2" s="71"/>
      <c r="F2" s="71"/>
      <c r="G2" s="71"/>
      <c r="H2" s="6" t="s">
        <v>396</v>
      </c>
    </row>
    <row r="3" spans="1:10" ht="12.75" customHeight="1" x14ac:dyDescent="0.25">
      <c r="A3" s="91"/>
      <c r="B3" s="91"/>
      <c r="C3" s="91"/>
      <c r="D3" s="91"/>
      <c r="H3" s="88" t="s">
        <v>48</v>
      </c>
    </row>
    <row r="4" spans="1:10" ht="12.75" customHeight="1" x14ac:dyDescent="0.25">
      <c r="A4" s="91"/>
      <c r="B4" s="91"/>
      <c r="C4" s="91"/>
      <c r="D4" s="91"/>
      <c r="H4" s="88" t="str">
        <f>"муниципального образования """&amp;RIGHT(E12,LEN(E12)-FIND("*",E12,1))&amp;""""</f>
        <v>муниципального образования "Мысовское"</v>
      </c>
    </row>
    <row r="5" spans="1:10" ht="12.75" customHeight="1" x14ac:dyDescent="0.25">
      <c r="A5" s="89"/>
      <c r="B5" s="98"/>
      <c r="C5" s="98"/>
      <c r="D5" s="98"/>
      <c r="H5" s="88" t="str">
        <f>MID(E12,FIND("Узел",E12,1)+5,FIND("*",E12,1)-FIND("Узел",E12,1)-5)&amp; " Удмуртской Республики"</f>
        <v>Кезского района Удмуртской Республики</v>
      </c>
    </row>
    <row r="6" spans="1:10" ht="12.75" customHeight="1" x14ac:dyDescent="0.25">
      <c r="A6" s="89"/>
      <c r="B6" s="92"/>
      <c r="C6" s="92"/>
      <c r="D6" s="92"/>
      <c r="E6" s="93"/>
      <c r="F6" s="93"/>
      <c r="G6" s="93"/>
      <c r="H6" s="96" t="s">
        <v>432</v>
      </c>
      <c r="I6" s="93"/>
      <c r="J6" s="93"/>
    </row>
    <row r="7" spans="1:10" ht="75" customHeight="1" x14ac:dyDescent="0.25">
      <c r="A7" s="232" t="str">
        <f>"Предельные ассигнования из бюджета муниципального образования """&amp;MID(E12,FIND("*",E12,1)+1,LEN(E12)-FIND("*",E12,1))&amp;""" "&amp;MID(E12,FIND("%",E12,1)+5,FIND("*",E12,1)-FIND("%",E12,1)-5)&amp;" на плановый период "&amp;MID(E11,FIND("Прогноз",E11,1)+8,4)&amp;" и "&amp;MID(H12,FIND("Прогноз",H12,1)+8,4)&amp;" годов по разделам, подразделам, целевым статьям,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плановый период 2020 и 2021 годов по разделам, подразделам, целевым статьям, группам (группам и подгруппам) видов расходов классификации расходов бюджетов Российской Федерации</v>
      </c>
      <c r="B7" s="232"/>
      <c r="C7" s="232"/>
      <c r="D7" s="232"/>
      <c r="E7" s="232"/>
      <c r="F7" s="232"/>
      <c r="G7" s="232"/>
      <c r="H7" s="232"/>
    </row>
    <row r="8" spans="1:10" ht="12.75" customHeight="1" x14ac:dyDescent="0.25">
      <c r="A8" s="89"/>
      <c r="B8" s="92"/>
      <c r="C8" s="92"/>
      <c r="D8" s="92"/>
      <c r="E8" s="94"/>
      <c r="F8" s="94"/>
      <c r="G8" s="94"/>
      <c r="H8" s="94" t="s">
        <v>63</v>
      </c>
      <c r="I8" s="94"/>
      <c r="J8" s="94"/>
    </row>
    <row r="9" spans="1:10" ht="12.75" customHeight="1" x14ac:dyDescent="0.25">
      <c r="A9" s="235" t="s">
        <v>64</v>
      </c>
      <c r="B9" s="236" t="s">
        <v>289</v>
      </c>
      <c r="C9" s="236" t="s">
        <v>55</v>
      </c>
      <c r="D9" s="236" t="s">
        <v>56</v>
      </c>
      <c r="E9" s="234" t="s">
        <v>54</v>
      </c>
      <c r="F9" s="234"/>
      <c r="G9" s="234"/>
      <c r="H9" s="234"/>
      <c r="I9" s="94"/>
      <c r="J9" s="94"/>
    </row>
    <row r="10" spans="1:10" s="95" customFormat="1" ht="44.25" customHeight="1" x14ac:dyDescent="0.2">
      <c r="A10" s="235"/>
      <c r="B10" s="236"/>
      <c r="C10" s="236"/>
      <c r="D10" s="236"/>
      <c r="E10" s="143" t="str">
        <f>MID(E12,FIND("Прогноз",E12,1)+8,4)&amp;" год"</f>
        <v>2020 год</v>
      </c>
      <c r="F10" s="143" t="str">
        <f>MID(F12,FIND("Прогноз",F12,1)+8,4)&amp;" ББ="&amp;LEFT(RIGHT(F11,12),2)</f>
        <v>2020 ББ=20</v>
      </c>
      <c r="G10" s="143" t="str">
        <f>MID(G12,FIND("Прогноз",G12,1)+8,4)&amp;" ББ="&amp;LEFT(RIGHT(G11,12),2)</f>
        <v>2020 ББ=22</v>
      </c>
      <c r="H10" s="143" t="str">
        <f>MID(H12,FIND("Прогноз",H12,1)+8,4)&amp;" год"</f>
        <v>2021 год</v>
      </c>
      <c r="I10" s="139" t="str">
        <f>MID(I12,FIND("Прогноз",I12,1)+8,4)&amp;" ББ="&amp;LEFT(RIGHT(I11,12),2)</f>
        <v>2021 ББ=20</v>
      </c>
      <c r="J10" s="80" t="str">
        <f>MID(J12,FIND("Прогноз",J12,1)+8,4)&amp;" ББ="&amp;LEFT(RIGHT(J11,12),2)</f>
        <v>2021 ББ=22</v>
      </c>
    </row>
    <row r="11" spans="1:10" s="84" customFormat="1" ht="87.75" hidden="1" customHeight="1" x14ac:dyDescent="0.2">
      <c r="A11" s="81" t="s">
        <v>50</v>
      </c>
      <c r="B11" s="81" t="s">
        <v>290</v>
      </c>
      <c r="C11" s="81" t="s">
        <v>223</v>
      </c>
      <c r="D11" s="81" t="s">
        <v>57</v>
      </c>
      <c r="E11" s="83" t="s">
        <v>389</v>
      </c>
      <c r="F11" s="83" t="s">
        <v>390</v>
      </c>
      <c r="G11" s="83" t="s">
        <v>391</v>
      </c>
      <c r="H11" s="83" t="s">
        <v>392</v>
      </c>
      <c r="I11" s="83" t="s">
        <v>393</v>
      </c>
      <c r="J11" s="83" t="s">
        <v>394</v>
      </c>
    </row>
    <row r="12" spans="1:10" s="87" customFormat="1" ht="64.5" hidden="1" customHeight="1" x14ac:dyDescent="0.2">
      <c r="A12" s="85" t="s">
        <v>49</v>
      </c>
      <c r="B12" s="85" t="s">
        <v>291</v>
      </c>
      <c r="C12" s="85" t="s">
        <v>55</v>
      </c>
      <c r="D12" s="85" t="s">
        <v>58</v>
      </c>
      <c r="E12" s="86" t="s">
        <v>384</v>
      </c>
      <c r="F12" s="86" t="s">
        <v>384</v>
      </c>
      <c r="G12" s="86" t="s">
        <v>384</v>
      </c>
      <c r="H12" s="86" t="s">
        <v>395</v>
      </c>
      <c r="I12" s="86" t="s">
        <v>395</v>
      </c>
      <c r="J12" s="86" t="s">
        <v>395</v>
      </c>
    </row>
    <row r="13" spans="1:10" s="87" customFormat="1" ht="14.25" hidden="1" x14ac:dyDescent="0.2">
      <c r="A13" s="144" t="s">
        <v>283</v>
      </c>
      <c r="B13" s="145" t="s">
        <v>51</v>
      </c>
      <c r="C13" s="145" t="s">
        <v>51</v>
      </c>
      <c r="D13" s="145" t="s">
        <v>51</v>
      </c>
      <c r="E13" s="146">
        <v>2138.9</v>
      </c>
      <c r="F13" s="146">
        <v>2138.9</v>
      </c>
      <c r="G13" s="146"/>
      <c r="H13" s="146">
        <v>2140</v>
      </c>
      <c r="I13" s="146">
        <v>2140</v>
      </c>
      <c r="J13" s="146"/>
    </row>
    <row r="14" spans="1:10" s="87" customFormat="1" ht="14.25" x14ac:dyDescent="0.2">
      <c r="A14" s="144" t="s">
        <v>273</v>
      </c>
      <c r="B14" s="145" t="s">
        <v>292</v>
      </c>
      <c r="C14" s="145" t="s">
        <v>51</v>
      </c>
      <c r="D14" s="145" t="s">
        <v>51</v>
      </c>
      <c r="E14" s="146">
        <v>1198.5999999999999</v>
      </c>
      <c r="F14" s="146">
        <v>1198.5999999999999</v>
      </c>
      <c r="G14" s="146"/>
      <c r="H14" s="146">
        <v>1199.7</v>
      </c>
      <c r="I14" s="146">
        <v>1199.7</v>
      </c>
      <c r="J14" s="146"/>
    </row>
    <row r="15" spans="1:10" s="87" customFormat="1" ht="32.25" x14ac:dyDescent="0.2">
      <c r="A15" s="144" t="s">
        <v>274</v>
      </c>
      <c r="B15" s="145" t="s">
        <v>293</v>
      </c>
      <c r="C15" s="145" t="s">
        <v>51</v>
      </c>
      <c r="D15" s="145" t="s">
        <v>51</v>
      </c>
      <c r="E15" s="146">
        <v>499.7</v>
      </c>
      <c r="F15" s="146">
        <v>499.7</v>
      </c>
      <c r="G15" s="146"/>
      <c r="H15" s="146">
        <v>499.7</v>
      </c>
      <c r="I15" s="146">
        <v>499.7</v>
      </c>
      <c r="J15" s="146"/>
    </row>
    <row r="16" spans="1:10" s="87" customFormat="1" ht="14.25" x14ac:dyDescent="0.2">
      <c r="A16" s="140" t="s">
        <v>219</v>
      </c>
      <c r="B16" s="141" t="s">
        <v>293</v>
      </c>
      <c r="C16" s="141" t="s">
        <v>251</v>
      </c>
      <c r="D16" s="141" t="s">
        <v>51</v>
      </c>
      <c r="E16" s="142">
        <v>499.7</v>
      </c>
      <c r="F16" s="142">
        <v>499.7</v>
      </c>
      <c r="G16" s="142"/>
      <c r="H16" s="142">
        <v>499.7</v>
      </c>
      <c r="I16" s="142">
        <v>499.7</v>
      </c>
      <c r="J16" s="142"/>
    </row>
    <row r="17" spans="1:10" s="87" customFormat="1" ht="14.25" x14ac:dyDescent="0.2">
      <c r="A17" s="140" t="s">
        <v>256</v>
      </c>
      <c r="B17" s="141" t="s">
        <v>293</v>
      </c>
      <c r="C17" s="141" t="s">
        <v>257</v>
      </c>
      <c r="D17" s="141" t="s">
        <v>51</v>
      </c>
      <c r="E17" s="142">
        <v>499.7</v>
      </c>
      <c r="F17" s="142">
        <v>499.7</v>
      </c>
      <c r="G17" s="142"/>
      <c r="H17" s="142">
        <v>499.7</v>
      </c>
      <c r="I17" s="142">
        <v>499.7</v>
      </c>
      <c r="J17" s="142"/>
    </row>
    <row r="18" spans="1:10" s="87" customFormat="1" ht="22.5" x14ac:dyDescent="0.2">
      <c r="A18" s="140" t="s">
        <v>253</v>
      </c>
      <c r="B18" s="141" t="s">
        <v>293</v>
      </c>
      <c r="C18" s="141" t="s">
        <v>257</v>
      </c>
      <c r="D18" s="141" t="s">
        <v>59</v>
      </c>
      <c r="E18" s="142">
        <v>383.8</v>
      </c>
      <c r="F18" s="142">
        <v>383.8</v>
      </c>
      <c r="G18" s="142"/>
      <c r="H18" s="142">
        <v>383.8</v>
      </c>
      <c r="I18" s="142">
        <v>383.8</v>
      </c>
      <c r="J18" s="142"/>
    </row>
    <row r="19" spans="1:10" s="87" customFormat="1" ht="45" x14ac:dyDescent="0.2">
      <c r="A19" s="140" t="s">
        <v>254</v>
      </c>
      <c r="B19" s="141" t="s">
        <v>293</v>
      </c>
      <c r="C19" s="141" t="s">
        <v>257</v>
      </c>
      <c r="D19" s="141" t="s">
        <v>255</v>
      </c>
      <c r="E19" s="142">
        <v>115.9</v>
      </c>
      <c r="F19" s="142">
        <v>115.9</v>
      </c>
      <c r="G19" s="142"/>
      <c r="H19" s="142">
        <v>115.9</v>
      </c>
      <c r="I19" s="142">
        <v>115.9</v>
      </c>
      <c r="J19" s="142"/>
    </row>
    <row r="20" spans="1:10" s="87" customFormat="1" ht="42.75" x14ac:dyDescent="0.2">
      <c r="A20" s="144" t="s">
        <v>276</v>
      </c>
      <c r="B20" s="145" t="s">
        <v>294</v>
      </c>
      <c r="C20" s="145" t="s">
        <v>51</v>
      </c>
      <c r="D20" s="145" t="s">
        <v>51</v>
      </c>
      <c r="E20" s="146">
        <v>698.9</v>
      </c>
      <c r="F20" s="146">
        <v>698.9</v>
      </c>
      <c r="G20" s="146"/>
      <c r="H20" s="146">
        <v>700</v>
      </c>
      <c r="I20" s="146">
        <v>700</v>
      </c>
      <c r="J20" s="146"/>
    </row>
    <row r="21" spans="1:10" s="87" customFormat="1" ht="14.25" x14ac:dyDescent="0.2">
      <c r="A21" s="140" t="s">
        <v>219</v>
      </c>
      <c r="B21" s="141" t="s">
        <v>294</v>
      </c>
      <c r="C21" s="141" t="s">
        <v>251</v>
      </c>
      <c r="D21" s="141" t="s">
        <v>51</v>
      </c>
      <c r="E21" s="142">
        <v>698.9</v>
      </c>
      <c r="F21" s="142">
        <v>698.9</v>
      </c>
      <c r="G21" s="142"/>
      <c r="H21" s="142">
        <v>700</v>
      </c>
      <c r="I21" s="142">
        <v>700</v>
      </c>
      <c r="J21" s="142"/>
    </row>
    <row r="22" spans="1:10" s="87" customFormat="1" ht="14.25" x14ac:dyDescent="0.2">
      <c r="A22" s="140" t="s">
        <v>220</v>
      </c>
      <c r="B22" s="141" t="s">
        <v>294</v>
      </c>
      <c r="C22" s="141" t="s">
        <v>258</v>
      </c>
      <c r="D22" s="141" t="s">
        <v>51</v>
      </c>
      <c r="E22" s="142">
        <v>698.9</v>
      </c>
      <c r="F22" s="142">
        <v>698.9</v>
      </c>
      <c r="G22" s="142"/>
      <c r="H22" s="142">
        <v>700</v>
      </c>
      <c r="I22" s="142">
        <v>700</v>
      </c>
      <c r="J22" s="142"/>
    </row>
    <row r="23" spans="1:10" s="87" customFormat="1" ht="22.5" x14ac:dyDescent="0.2">
      <c r="A23" s="140" t="s">
        <v>253</v>
      </c>
      <c r="B23" s="141" t="s">
        <v>294</v>
      </c>
      <c r="C23" s="141" t="s">
        <v>258</v>
      </c>
      <c r="D23" s="141" t="s">
        <v>59</v>
      </c>
      <c r="E23" s="142">
        <v>476.2</v>
      </c>
      <c r="F23" s="142">
        <v>476.2</v>
      </c>
      <c r="G23" s="142"/>
      <c r="H23" s="142">
        <v>476.2</v>
      </c>
      <c r="I23" s="142">
        <v>476.2</v>
      </c>
      <c r="J23" s="142"/>
    </row>
    <row r="24" spans="1:10" s="87" customFormat="1" ht="45" x14ac:dyDescent="0.2">
      <c r="A24" s="140" t="s">
        <v>254</v>
      </c>
      <c r="B24" s="141" t="s">
        <v>294</v>
      </c>
      <c r="C24" s="141" t="s">
        <v>258</v>
      </c>
      <c r="D24" s="141" t="s">
        <v>255</v>
      </c>
      <c r="E24" s="142">
        <v>143.80000000000001</v>
      </c>
      <c r="F24" s="142">
        <v>143.80000000000001</v>
      </c>
      <c r="G24" s="142"/>
      <c r="H24" s="142">
        <v>143.80000000000001</v>
      </c>
      <c r="I24" s="142">
        <v>143.80000000000001</v>
      </c>
      <c r="J24" s="142"/>
    </row>
    <row r="25" spans="1:10" s="87" customFormat="1" ht="14.25" x14ac:dyDescent="0.2">
      <c r="A25" s="140" t="s">
        <v>376</v>
      </c>
      <c r="B25" s="141" t="s">
        <v>294</v>
      </c>
      <c r="C25" s="141" t="s">
        <v>258</v>
      </c>
      <c r="D25" s="141" t="s">
        <v>60</v>
      </c>
      <c r="E25" s="142">
        <v>77.3</v>
      </c>
      <c r="F25" s="142">
        <v>77.3</v>
      </c>
      <c r="G25" s="142"/>
      <c r="H25" s="142">
        <v>78.400000000000006</v>
      </c>
      <c r="I25" s="142">
        <v>78.400000000000006</v>
      </c>
      <c r="J25" s="142"/>
    </row>
    <row r="26" spans="1:10" s="87" customFormat="1" ht="14.25" x14ac:dyDescent="0.2">
      <c r="A26" s="140" t="s">
        <v>221</v>
      </c>
      <c r="B26" s="141" t="s">
        <v>294</v>
      </c>
      <c r="C26" s="141" t="s">
        <v>258</v>
      </c>
      <c r="D26" s="141" t="s">
        <v>61</v>
      </c>
      <c r="E26" s="142">
        <v>0.6</v>
      </c>
      <c r="F26" s="142">
        <v>0.6</v>
      </c>
      <c r="G26" s="142"/>
      <c r="H26" s="142">
        <v>0.6</v>
      </c>
      <c r="I26" s="142">
        <v>0.6</v>
      </c>
      <c r="J26" s="142"/>
    </row>
    <row r="27" spans="1:10" s="87" customFormat="1" ht="14.25" x14ac:dyDescent="0.2">
      <c r="A27" s="140" t="s">
        <v>345</v>
      </c>
      <c r="B27" s="141" t="s">
        <v>294</v>
      </c>
      <c r="C27" s="141" t="s">
        <v>258</v>
      </c>
      <c r="D27" s="141" t="s">
        <v>346</v>
      </c>
      <c r="E27" s="142">
        <v>1</v>
      </c>
      <c r="F27" s="142">
        <v>1</v>
      </c>
      <c r="G27" s="142"/>
      <c r="H27" s="142">
        <v>1</v>
      </c>
      <c r="I27" s="142">
        <v>1</v>
      </c>
      <c r="J27" s="142"/>
    </row>
    <row r="28" spans="1:10" s="87" customFormat="1" ht="14.25" x14ac:dyDescent="0.2">
      <c r="A28" s="144" t="s">
        <v>278</v>
      </c>
      <c r="B28" s="145" t="s">
        <v>295</v>
      </c>
      <c r="C28" s="145" t="s">
        <v>51</v>
      </c>
      <c r="D28" s="145" t="s">
        <v>51</v>
      </c>
      <c r="E28" s="146">
        <v>89</v>
      </c>
      <c r="F28" s="146">
        <v>89</v>
      </c>
      <c r="G28" s="146"/>
      <c r="H28" s="146">
        <v>89</v>
      </c>
      <c r="I28" s="146">
        <v>89</v>
      </c>
      <c r="J28" s="146"/>
    </row>
    <row r="29" spans="1:10" s="87" customFormat="1" ht="14.25" x14ac:dyDescent="0.2">
      <c r="A29" s="144" t="s">
        <v>279</v>
      </c>
      <c r="B29" s="145" t="s">
        <v>296</v>
      </c>
      <c r="C29" s="145" t="s">
        <v>51</v>
      </c>
      <c r="D29" s="145" t="s">
        <v>51</v>
      </c>
      <c r="E29" s="146">
        <v>89</v>
      </c>
      <c r="F29" s="146">
        <v>89</v>
      </c>
      <c r="G29" s="146"/>
      <c r="H29" s="146">
        <v>89</v>
      </c>
      <c r="I29" s="146">
        <v>89</v>
      </c>
      <c r="J29" s="146"/>
    </row>
    <row r="30" spans="1:10" s="87" customFormat="1" ht="14.25" x14ac:dyDescent="0.2">
      <c r="A30" s="140" t="s">
        <v>219</v>
      </c>
      <c r="B30" s="141" t="s">
        <v>296</v>
      </c>
      <c r="C30" s="141" t="s">
        <v>251</v>
      </c>
      <c r="D30" s="141" t="s">
        <v>51</v>
      </c>
      <c r="E30" s="142">
        <v>89</v>
      </c>
      <c r="F30" s="142">
        <v>89</v>
      </c>
      <c r="G30" s="142"/>
      <c r="H30" s="142">
        <v>89</v>
      </c>
      <c r="I30" s="142">
        <v>89</v>
      </c>
      <c r="J30" s="142"/>
    </row>
    <row r="31" spans="1:10" s="87" customFormat="1" ht="33.75" x14ac:dyDescent="0.2">
      <c r="A31" s="140" t="s">
        <v>62</v>
      </c>
      <c r="B31" s="141" t="s">
        <v>296</v>
      </c>
      <c r="C31" s="141" t="s">
        <v>252</v>
      </c>
      <c r="D31" s="141" t="s">
        <v>51</v>
      </c>
      <c r="E31" s="142">
        <v>89</v>
      </c>
      <c r="F31" s="142">
        <v>89</v>
      </c>
      <c r="G31" s="142"/>
      <c r="H31" s="142">
        <v>89</v>
      </c>
      <c r="I31" s="142">
        <v>89</v>
      </c>
      <c r="J31" s="142"/>
    </row>
    <row r="32" spans="1:10" s="87" customFormat="1" ht="22.5" x14ac:dyDescent="0.2">
      <c r="A32" s="140" t="s">
        <v>253</v>
      </c>
      <c r="B32" s="141" t="s">
        <v>296</v>
      </c>
      <c r="C32" s="141" t="s">
        <v>252</v>
      </c>
      <c r="D32" s="141" t="s">
        <v>59</v>
      </c>
      <c r="E32" s="142">
        <v>62.7</v>
      </c>
      <c r="F32" s="142">
        <v>62.7</v>
      </c>
      <c r="G32" s="142"/>
      <c r="H32" s="142">
        <v>62.7</v>
      </c>
      <c r="I32" s="142">
        <v>62.7</v>
      </c>
      <c r="J32" s="142"/>
    </row>
    <row r="33" spans="1:10" s="87" customFormat="1" ht="45" x14ac:dyDescent="0.2">
      <c r="A33" s="140" t="s">
        <v>254</v>
      </c>
      <c r="B33" s="141" t="s">
        <v>296</v>
      </c>
      <c r="C33" s="141" t="s">
        <v>252</v>
      </c>
      <c r="D33" s="141" t="s">
        <v>255</v>
      </c>
      <c r="E33" s="142">
        <v>19</v>
      </c>
      <c r="F33" s="142">
        <v>19</v>
      </c>
      <c r="G33" s="142"/>
      <c r="H33" s="142">
        <v>19</v>
      </c>
      <c r="I33" s="142">
        <v>19</v>
      </c>
      <c r="J33" s="142"/>
    </row>
    <row r="34" spans="1:10" s="87" customFormat="1" ht="14.25" x14ac:dyDescent="0.2">
      <c r="A34" s="140" t="s">
        <v>376</v>
      </c>
      <c r="B34" s="141" t="s">
        <v>296</v>
      </c>
      <c r="C34" s="141" t="s">
        <v>252</v>
      </c>
      <c r="D34" s="141" t="s">
        <v>60</v>
      </c>
      <c r="E34" s="142">
        <v>7.3</v>
      </c>
      <c r="F34" s="142">
        <v>7.3</v>
      </c>
      <c r="G34" s="142"/>
      <c r="H34" s="142">
        <v>7.3</v>
      </c>
      <c r="I34" s="142">
        <v>7.3</v>
      </c>
      <c r="J34" s="142"/>
    </row>
    <row r="35" spans="1:10" s="87" customFormat="1" ht="14.25" x14ac:dyDescent="0.2">
      <c r="A35" s="144" t="s">
        <v>281</v>
      </c>
      <c r="B35" s="145" t="s">
        <v>297</v>
      </c>
      <c r="C35" s="145" t="s">
        <v>51</v>
      </c>
      <c r="D35" s="145" t="s">
        <v>51</v>
      </c>
      <c r="E35" s="146">
        <v>851.3</v>
      </c>
      <c r="F35" s="146">
        <v>851.3</v>
      </c>
      <c r="G35" s="146"/>
      <c r="H35" s="146">
        <v>851.3</v>
      </c>
      <c r="I35" s="146">
        <v>851.3</v>
      </c>
      <c r="J35" s="146"/>
    </row>
    <row r="36" spans="1:10" s="87" customFormat="1" ht="14.25" x14ac:dyDescent="0.2">
      <c r="A36" s="144" t="s">
        <v>377</v>
      </c>
      <c r="B36" s="145" t="s">
        <v>298</v>
      </c>
      <c r="C36" s="145" t="s">
        <v>51</v>
      </c>
      <c r="D36" s="145" t="s">
        <v>51</v>
      </c>
      <c r="E36" s="146">
        <v>851.3</v>
      </c>
      <c r="F36" s="146">
        <v>851.3</v>
      </c>
      <c r="G36" s="146"/>
      <c r="H36" s="146">
        <v>851.3</v>
      </c>
      <c r="I36" s="146">
        <v>851.3</v>
      </c>
      <c r="J36" s="146"/>
    </row>
    <row r="37" spans="1:10" s="87" customFormat="1" ht="14.25" x14ac:dyDescent="0.2">
      <c r="A37" s="140" t="s">
        <v>219</v>
      </c>
      <c r="B37" s="141" t="s">
        <v>298</v>
      </c>
      <c r="C37" s="141" t="s">
        <v>251</v>
      </c>
      <c r="D37" s="141" t="s">
        <v>51</v>
      </c>
      <c r="E37" s="142">
        <v>851.3</v>
      </c>
      <c r="F37" s="142">
        <v>851.3</v>
      </c>
      <c r="G37" s="142"/>
      <c r="H37" s="142">
        <v>851.3</v>
      </c>
      <c r="I37" s="142">
        <v>851.3</v>
      </c>
      <c r="J37" s="142"/>
    </row>
    <row r="38" spans="1:10" s="87" customFormat="1" ht="33.75" x14ac:dyDescent="0.2">
      <c r="A38" s="140" t="s">
        <v>222</v>
      </c>
      <c r="B38" s="141" t="s">
        <v>298</v>
      </c>
      <c r="C38" s="141" t="s">
        <v>259</v>
      </c>
      <c r="D38" s="141" t="s">
        <v>51</v>
      </c>
      <c r="E38" s="142">
        <v>781.3</v>
      </c>
      <c r="F38" s="142">
        <v>781.3</v>
      </c>
      <c r="G38" s="142"/>
      <c r="H38" s="142">
        <v>781.3</v>
      </c>
      <c r="I38" s="142">
        <v>781.3</v>
      </c>
      <c r="J38" s="142"/>
    </row>
    <row r="39" spans="1:10" s="87" customFormat="1" ht="14.25" x14ac:dyDescent="0.2">
      <c r="A39" s="140" t="s">
        <v>376</v>
      </c>
      <c r="B39" s="141" t="s">
        <v>298</v>
      </c>
      <c r="C39" s="141" t="s">
        <v>259</v>
      </c>
      <c r="D39" s="141" t="s">
        <v>60</v>
      </c>
      <c r="E39" s="142">
        <v>781.3</v>
      </c>
      <c r="F39" s="142">
        <v>781.3</v>
      </c>
      <c r="G39" s="142"/>
      <c r="H39" s="142">
        <v>781.3</v>
      </c>
      <c r="I39" s="142">
        <v>781.3</v>
      </c>
      <c r="J39" s="142"/>
    </row>
    <row r="40" spans="1:10" s="87" customFormat="1" ht="22.5" x14ac:dyDescent="0.2">
      <c r="A40" s="140" t="s">
        <v>260</v>
      </c>
      <c r="B40" s="141" t="s">
        <v>298</v>
      </c>
      <c r="C40" s="141" t="s">
        <v>261</v>
      </c>
      <c r="D40" s="141" t="s">
        <v>51</v>
      </c>
      <c r="E40" s="142">
        <v>70</v>
      </c>
      <c r="F40" s="142">
        <v>70</v>
      </c>
      <c r="G40" s="142"/>
      <c r="H40" s="142">
        <v>70</v>
      </c>
      <c r="I40" s="142">
        <v>70</v>
      </c>
      <c r="J40" s="142"/>
    </row>
    <row r="41" spans="1:10" s="87" customFormat="1" ht="14.25" x14ac:dyDescent="0.2">
      <c r="A41" s="140" t="s">
        <v>376</v>
      </c>
      <c r="B41" s="141" t="s">
        <v>298</v>
      </c>
      <c r="C41" s="141" t="s">
        <v>261</v>
      </c>
      <c r="D41" s="141" t="s">
        <v>60</v>
      </c>
      <c r="E41" s="142">
        <v>70</v>
      </c>
      <c r="F41" s="142">
        <v>70</v>
      </c>
      <c r="G41" s="142"/>
      <c r="H41" s="142">
        <v>70</v>
      </c>
      <c r="I41" s="142">
        <v>70</v>
      </c>
      <c r="J41" s="142"/>
    </row>
    <row r="42" spans="1:10" x14ac:dyDescent="0.25">
      <c r="A42" s="233" t="s">
        <v>52</v>
      </c>
      <c r="B42" s="233"/>
      <c r="C42" s="233"/>
      <c r="D42" s="233"/>
      <c r="E42" s="137">
        <f>E13</f>
        <v>2138.9</v>
      </c>
      <c r="F42" s="138"/>
      <c r="G42" s="138"/>
      <c r="H42" s="137">
        <f>H13</f>
        <v>2140</v>
      </c>
      <c r="I42" s="138"/>
      <c r="J42" s="138"/>
    </row>
  </sheetData>
  <mergeCells count="7">
    <mergeCell ref="A42:D42"/>
    <mergeCell ref="A7:H7"/>
    <mergeCell ref="A9:A10"/>
    <mergeCell ref="B9:B10"/>
    <mergeCell ref="C9:C10"/>
    <mergeCell ref="D9:D10"/>
    <mergeCell ref="E9:H9"/>
  </mergeCells>
  <phoneticPr fontId="22" type="noConversion"/>
  <pageMargins left="0.7" right="0.7" top="0.75" bottom="0.75" header="0.3" footer="0.3"/>
  <pageSetup paperSize="9" scale="7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BreakPreview" zoomScaleNormal="100" zoomScaleSheetLayoutView="100" workbookViewId="0">
      <selection activeCell="F7" sqref="F7"/>
    </sheetView>
  </sheetViews>
  <sheetFormatPr defaultRowHeight="15" x14ac:dyDescent="0.25"/>
  <cols>
    <col min="1" max="1" width="4.42578125" customWidth="1"/>
    <col min="2" max="2" width="67.42578125" customWidth="1"/>
    <col min="3" max="3" width="20.85546875" hidden="1" customWidth="1"/>
    <col min="4" max="4" width="10.42578125" customWidth="1"/>
  </cols>
  <sheetData>
    <row r="1" spans="1:5" x14ac:dyDescent="0.25">
      <c r="D1" s="67" t="s">
        <v>287</v>
      </c>
    </row>
    <row r="2" spans="1:5" x14ac:dyDescent="0.25">
      <c r="D2" s="67" t="s">
        <v>433</v>
      </c>
    </row>
    <row r="3" spans="1:5" x14ac:dyDescent="0.25">
      <c r="D3" s="67" t="s">
        <v>304</v>
      </c>
    </row>
    <row r="4" spans="1:5" x14ac:dyDescent="0.25">
      <c r="D4" s="67" t="s">
        <v>432</v>
      </c>
    </row>
    <row r="6" spans="1:5" ht="30" x14ac:dyDescent="0.25">
      <c r="B6" s="73" t="s">
        <v>355</v>
      </c>
    </row>
    <row r="9" spans="1:5" x14ac:dyDescent="0.25">
      <c r="D9" t="s">
        <v>224</v>
      </c>
    </row>
    <row r="10" spans="1:5" ht="30" x14ac:dyDescent="0.25">
      <c r="A10" s="74" t="s">
        <v>193</v>
      </c>
      <c r="B10" s="75" t="s">
        <v>14</v>
      </c>
      <c r="C10" s="75"/>
      <c r="D10" s="75" t="s">
        <v>54</v>
      </c>
    </row>
    <row r="11" spans="1:5" x14ac:dyDescent="0.25">
      <c r="A11" s="237" t="s">
        <v>225</v>
      </c>
      <c r="B11" s="237"/>
      <c r="C11" s="237"/>
      <c r="D11" s="237"/>
    </row>
    <row r="12" spans="1:5" ht="75" x14ac:dyDescent="0.25">
      <c r="A12" s="76">
        <v>1</v>
      </c>
      <c r="B12" s="77" t="s">
        <v>226</v>
      </c>
      <c r="C12" s="76"/>
      <c r="D12" s="76">
        <v>851.3</v>
      </c>
    </row>
    <row r="13" spans="1:5" x14ac:dyDescent="0.25">
      <c r="A13" s="76"/>
      <c r="B13" s="78" t="s">
        <v>227</v>
      </c>
      <c r="C13" s="76"/>
      <c r="D13" s="78">
        <v>851.3</v>
      </c>
      <c r="E13" s="28"/>
    </row>
    <row r="14" spans="1:5" x14ac:dyDescent="0.25">
      <c r="A14" s="237" t="s">
        <v>228</v>
      </c>
      <c r="B14" s="237"/>
      <c r="C14" s="237"/>
      <c r="D14" s="237"/>
    </row>
    <row r="15" spans="1:5" ht="30" x14ac:dyDescent="0.25">
      <c r="A15" s="76">
        <v>1</v>
      </c>
      <c r="B15" s="77" t="s">
        <v>229</v>
      </c>
      <c r="C15" s="76"/>
      <c r="D15" s="76">
        <v>781.3</v>
      </c>
    </row>
    <row r="16" spans="1:5" x14ac:dyDescent="0.25">
      <c r="A16" s="76">
        <v>2</v>
      </c>
      <c r="B16" s="77" t="s">
        <v>260</v>
      </c>
      <c r="C16" s="76"/>
      <c r="D16" s="76">
        <v>70</v>
      </c>
    </row>
    <row r="17" spans="1:4" x14ac:dyDescent="0.25">
      <c r="A17" s="76"/>
      <c r="B17" s="78" t="s">
        <v>53</v>
      </c>
      <c r="C17" s="76"/>
      <c r="D17" s="78">
        <v>851.3</v>
      </c>
    </row>
  </sheetData>
  <mergeCells count="2">
    <mergeCell ref="A11:D11"/>
    <mergeCell ref="A14:D14"/>
  </mergeCells>
  <phoneticPr fontId="22" type="noConversion"/>
  <pageMargins left="0.70866141732283472" right="0.70866141732283472" top="0.74803149606299213" bottom="0.74803149606299213" header="0.31496062992125984" footer="0.31496062992125984"/>
  <pageSetup paperSize="9" scale="7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BreakPreview" zoomScaleNormal="100" zoomScaleSheetLayoutView="100" workbookViewId="0">
      <selection activeCell="E10" sqref="E10"/>
    </sheetView>
  </sheetViews>
  <sheetFormatPr defaultRowHeight="15" x14ac:dyDescent="0.25"/>
  <cols>
    <col min="1" max="1" width="4.42578125" customWidth="1"/>
    <col min="2" max="2" width="67.42578125" customWidth="1"/>
    <col min="3" max="3" width="20.85546875" hidden="1" customWidth="1"/>
    <col min="4" max="4" width="11.140625" customWidth="1"/>
    <col min="5" max="5" width="10.42578125" customWidth="1"/>
  </cols>
  <sheetData>
    <row r="1" spans="1:5" x14ac:dyDescent="0.25">
      <c r="E1" s="67" t="s">
        <v>288</v>
      </c>
    </row>
    <row r="2" spans="1:5" x14ac:dyDescent="0.25">
      <c r="E2" s="67" t="s">
        <v>433</v>
      </c>
    </row>
    <row r="3" spans="1:5" x14ac:dyDescent="0.25">
      <c r="E3" s="67" t="s">
        <v>304</v>
      </c>
    </row>
    <row r="4" spans="1:5" x14ac:dyDescent="0.25">
      <c r="E4" s="67" t="s">
        <v>432</v>
      </c>
    </row>
    <row r="6" spans="1:5" ht="30" x14ac:dyDescent="0.25">
      <c r="B6" s="73" t="s">
        <v>356</v>
      </c>
    </row>
    <row r="9" spans="1:5" x14ac:dyDescent="0.25">
      <c r="E9" t="s">
        <v>224</v>
      </c>
    </row>
    <row r="10" spans="1:5" ht="30" x14ac:dyDescent="0.25">
      <c r="A10" s="74" t="s">
        <v>193</v>
      </c>
      <c r="B10" s="75" t="s">
        <v>14</v>
      </c>
      <c r="C10" s="75"/>
      <c r="D10" s="74" t="s">
        <v>357</v>
      </c>
      <c r="E10" s="74" t="s">
        <v>358</v>
      </c>
    </row>
    <row r="11" spans="1:5" x14ac:dyDescent="0.25">
      <c r="A11" s="237" t="s">
        <v>225</v>
      </c>
      <c r="B11" s="237"/>
      <c r="C11" s="237"/>
      <c r="D11" s="237"/>
      <c r="E11" s="237"/>
    </row>
    <row r="12" spans="1:5" ht="75" x14ac:dyDescent="0.25">
      <c r="A12" s="76">
        <v>1</v>
      </c>
      <c r="B12" s="77" t="s">
        <v>226</v>
      </c>
      <c r="C12" s="76"/>
      <c r="D12" s="76">
        <v>851.3</v>
      </c>
      <c r="E12" s="76">
        <v>851.3</v>
      </c>
    </row>
    <row r="13" spans="1:5" x14ac:dyDescent="0.25">
      <c r="A13" s="76"/>
      <c r="B13" s="78" t="s">
        <v>227</v>
      </c>
      <c r="C13" s="76"/>
      <c r="D13" s="78">
        <v>851.3</v>
      </c>
      <c r="E13" s="78">
        <v>851.3</v>
      </c>
    </row>
    <row r="14" spans="1:5" x14ac:dyDescent="0.25">
      <c r="A14" s="237" t="s">
        <v>228</v>
      </c>
      <c r="B14" s="237"/>
      <c r="C14" s="237"/>
      <c r="D14" s="237"/>
      <c r="E14" s="237"/>
    </row>
    <row r="15" spans="1:5" ht="30" x14ac:dyDescent="0.25">
      <c r="A15" s="76">
        <v>1</v>
      </c>
      <c r="B15" s="77" t="s">
        <v>229</v>
      </c>
      <c r="C15" s="76"/>
      <c r="D15" s="76">
        <v>781.3</v>
      </c>
      <c r="E15" s="76">
        <v>781.3</v>
      </c>
    </row>
    <row r="16" spans="1:5" x14ac:dyDescent="0.25">
      <c r="A16" s="76">
        <v>2</v>
      </c>
      <c r="B16" s="77" t="s">
        <v>260</v>
      </c>
      <c r="C16" s="76"/>
      <c r="D16" s="76">
        <v>70</v>
      </c>
      <c r="E16" s="76">
        <v>70</v>
      </c>
    </row>
    <row r="17" spans="1:5" x14ac:dyDescent="0.25">
      <c r="A17" s="76"/>
      <c r="B17" s="78" t="s">
        <v>53</v>
      </c>
      <c r="C17" s="76"/>
      <c r="D17" s="78">
        <v>851.3</v>
      </c>
      <c r="E17" s="78">
        <v>851.3</v>
      </c>
    </row>
  </sheetData>
  <mergeCells count="2">
    <mergeCell ref="A11:E11"/>
    <mergeCell ref="A14:E14"/>
  </mergeCells>
  <phoneticPr fontId="22" type="noConversion"/>
  <pageMargins left="0.70866141732283472" right="0.70866141732283472" top="0.74803149606299213" bottom="0.74803149606299213" header="0.31496062992125984" footer="0.31496062992125984"/>
  <pageSetup paperSize="9" scale="7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view="pageBreakPreview" zoomScaleNormal="100" zoomScaleSheetLayoutView="100" workbookViewId="0">
      <selection activeCell="F8" sqref="F8"/>
    </sheetView>
  </sheetViews>
  <sheetFormatPr defaultColWidth="9.140625" defaultRowHeight="15" x14ac:dyDescent="0.25"/>
  <cols>
    <col min="1" max="1" width="3.5703125" style="28" customWidth="1"/>
    <col min="2" max="2" width="26.85546875" style="28" customWidth="1"/>
    <col min="3" max="3" width="27.7109375" style="28" customWidth="1"/>
    <col min="4" max="4" width="11.7109375" style="28" customWidth="1"/>
    <col min="5" max="5" width="13.85546875" style="28" customWidth="1"/>
    <col min="6" max="6" width="15.140625" style="28" customWidth="1"/>
    <col min="7" max="16384" width="9.140625" style="28"/>
  </cols>
  <sheetData>
    <row r="1" spans="1:6" x14ac:dyDescent="0.25">
      <c r="E1" s="238" t="s">
        <v>284</v>
      </c>
      <c r="F1" s="238"/>
    </row>
    <row r="2" spans="1:6" x14ac:dyDescent="0.25">
      <c r="E2" s="186" t="s">
        <v>48</v>
      </c>
      <c r="F2" s="186"/>
    </row>
    <row r="3" spans="1:6" x14ac:dyDescent="0.25">
      <c r="D3" s="187" t="s">
        <v>7</v>
      </c>
      <c r="E3" s="187"/>
      <c r="F3" s="187"/>
    </row>
    <row r="4" spans="1:6" x14ac:dyDescent="0.25">
      <c r="D4" s="187" t="s">
        <v>191</v>
      </c>
      <c r="E4" s="187"/>
      <c r="F4" s="187"/>
    </row>
    <row r="5" spans="1:6" x14ac:dyDescent="0.25">
      <c r="D5" s="186" t="s">
        <v>432</v>
      </c>
      <c r="E5" s="186"/>
      <c r="F5" s="186"/>
    </row>
    <row r="6" spans="1:6" x14ac:dyDescent="0.25">
      <c r="E6" s="238"/>
      <c r="F6" s="238"/>
    </row>
    <row r="8" spans="1:6" x14ac:dyDescent="0.25">
      <c r="B8" s="15" t="s">
        <v>192</v>
      </c>
      <c r="C8" s="4"/>
      <c r="D8" s="4"/>
    </row>
    <row r="9" spans="1:6" x14ac:dyDescent="0.25">
      <c r="B9" s="15" t="s">
        <v>359</v>
      </c>
    </row>
    <row r="10" spans="1:6" x14ac:dyDescent="0.25">
      <c r="B10" s="4"/>
    </row>
    <row r="12" spans="1:6" ht="90" x14ac:dyDescent="0.25">
      <c r="A12" s="37" t="s">
        <v>193</v>
      </c>
      <c r="B12" s="37" t="s">
        <v>194</v>
      </c>
      <c r="C12" s="36" t="s">
        <v>195</v>
      </c>
      <c r="D12" s="36" t="s">
        <v>196</v>
      </c>
      <c r="E12" s="37" t="s">
        <v>197</v>
      </c>
      <c r="F12" s="37" t="s">
        <v>8</v>
      </c>
    </row>
    <row r="13" spans="1:6" x14ac:dyDescent="0.25">
      <c r="A13" s="31">
        <v>1</v>
      </c>
      <c r="B13" s="36"/>
      <c r="C13" s="31"/>
      <c r="D13" s="31">
        <v>0</v>
      </c>
      <c r="E13" s="31">
        <v>0</v>
      </c>
      <c r="F13" s="31">
        <v>0</v>
      </c>
    </row>
  </sheetData>
  <mergeCells count="6">
    <mergeCell ref="E6:F6"/>
    <mergeCell ref="E1:F1"/>
    <mergeCell ref="E2:F2"/>
    <mergeCell ref="D3:F3"/>
    <mergeCell ref="D4:F4"/>
    <mergeCell ref="D5:F5"/>
  </mergeCells>
  <phoneticPr fontId="22" type="noConversion"/>
  <pageMargins left="0.70866141732283472" right="0.70866141732283472" top="0.74803149606299213" bottom="0.74803149606299213" header="0.31496062992125984" footer="0.31496062992125984"/>
  <pageSetup paperSize="9" scale="7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view="pageBreakPreview" zoomScaleNormal="100" zoomScaleSheetLayoutView="100" workbookViewId="0">
      <selection activeCell="F9" sqref="F9"/>
    </sheetView>
  </sheetViews>
  <sheetFormatPr defaultColWidth="9.140625" defaultRowHeight="15" x14ac:dyDescent="0.25"/>
  <cols>
    <col min="1" max="1" width="3.5703125" style="28" customWidth="1"/>
    <col min="2" max="2" width="27.28515625" style="28" customWidth="1"/>
    <col min="3" max="3" width="27.7109375" style="28" customWidth="1"/>
    <col min="4" max="4" width="12.7109375" style="28" customWidth="1"/>
    <col min="5" max="5" width="11.7109375" style="28" customWidth="1"/>
    <col min="6" max="6" width="13.85546875" style="28" customWidth="1"/>
    <col min="7" max="7" width="14.85546875" style="28" customWidth="1"/>
    <col min="8" max="16384" width="9.140625" style="28"/>
  </cols>
  <sheetData>
    <row r="1" spans="1:7" x14ac:dyDescent="0.25">
      <c r="F1" s="178" t="s">
        <v>217</v>
      </c>
      <c r="G1" s="178"/>
    </row>
    <row r="2" spans="1:7" x14ac:dyDescent="0.25">
      <c r="F2" s="178" t="s">
        <v>48</v>
      </c>
      <c r="G2" s="178"/>
    </row>
    <row r="3" spans="1:7" x14ac:dyDescent="0.25">
      <c r="D3" s="178" t="s">
        <v>304</v>
      </c>
      <c r="E3" s="178"/>
      <c r="F3" s="178"/>
      <c r="G3" s="178"/>
    </row>
    <row r="4" spans="1:7" x14ac:dyDescent="0.25">
      <c r="D4" s="29"/>
      <c r="E4" s="238" t="s">
        <v>198</v>
      </c>
      <c r="F4" s="238"/>
      <c r="G4" s="238"/>
    </row>
    <row r="5" spans="1:7" x14ac:dyDescent="0.25">
      <c r="D5" s="178" t="s">
        <v>432</v>
      </c>
      <c r="E5" s="178"/>
      <c r="F5" s="178"/>
      <c r="G5" s="178"/>
    </row>
    <row r="7" spans="1:7" x14ac:dyDescent="0.25">
      <c r="B7" s="15" t="s">
        <v>199</v>
      </c>
      <c r="C7" s="4"/>
      <c r="D7" s="4"/>
      <c r="E7" s="4"/>
    </row>
    <row r="8" spans="1:7" x14ac:dyDescent="0.25">
      <c r="B8" s="15" t="s">
        <v>9</v>
      </c>
    </row>
    <row r="9" spans="1:7" x14ac:dyDescent="0.25">
      <c r="B9" s="15" t="s">
        <v>360</v>
      </c>
    </row>
    <row r="11" spans="1:7" x14ac:dyDescent="0.25">
      <c r="A11" s="239" t="s">
        <v>193</v>
      </c>
      <c r="B11" s="239" t="s">
        <v>194</v>
      </c>
      <c r="C11" s="239" t="s">
        <v>195</v>
      </c>
      <c r="D11" s="241" t="s">
        <v>196</v>
      </c>
      <c r="E11" s="242"/>
      <c r="F11" s="239" t="s">
        <v>197</v>
      </c>
      <c r="G11" s="239" t="s">
        <v>8</v>
      </c>
    </row>
    <row r="12" spans="1:7" ht="78" customHeight="1" x14ac:dyDescent="0.25">
      <c r="A12" s="240"/>
      <c r="B12" s="240"/>
      <c r="C12" s="240"/>
      <c r="D12" s="36" t="s">
        <v>344</v>
      </c>
      <c r="E12" s="36" t="s">
        <v>354</v>
      </c>
      <c r="F12" s="240"/>
      <c r="G12" s="240"/>
    </row>
    <row r="13" spans="1:7" x14ac:dyDescent="0.25">
      <c r="A13" s="31">
        <v>1</v>
      </c>
      <c r="B13" s="36"/>
      <c r="C13" s="31"/>
      <c r="D13" s="31">
        <v>0</v>
      </c>
      <c r="E13" s="31">
        <v>0</v>
      </c>
      <c r="F13" s="31"/>
      <c r="G13" s="31"/>
    </row>
  </sheetData>
  <mergeCells count="11">
    <mergeCell ref="A11:A12"/>
    <mergeCell ref="B11:B12"/>
    <mergeCell ref="C11:C12"/>
    <mergeCell ref="D11:E11"/>
    <mergeCell ref="G11:G12"/>
    <mergeCell ref="F11:F12"/>
    <mergeCell ref="F1:G1"/>
    <mergeCell ref="F2:G2"/>
    <mergeCell ref="D3:G3"/>
    <mergeCell ref="E4:G4"/>
    <mergeCell ref="D5:G5"/>
  </mergeCells>
  <phoneticPr fontId="22" type="noConversion"/>
  <pageMargins left="0.70866141732283472" right="0.70866141732283472" top="0.74803149606299213" bottom="0.74803149606299213" header="0.31496062992125984" footer="0.31496062992125984"/>
  <pageSetup paperSize="9" scale="7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view="pageBreakPreview" zoomScaleNormal="100" zoomScaleSheetLayoutView="100" workbookViewId="0">
      <selection activeCell="C9" sqref="C9"/>
    </sheetView>
  </sheetViews>
  <sheetFormatPr defaultColWidth="9.140625" defaultRowHeight="15" x14ac:dyDescent="0.25"/>
  <cols>
    <col min="1" max="1" width="53.5703125" style="28" customWidth="1"/>
    <col min="2" max="3" width="12.28515625" style="28" customWidth="1"/>
    <col min="4" max="16384" width="9.140625" style="28"/>
  </cols>
  <sheetData>
    <row r="1" spans="1:3" x14ac:dyDescent="0.25">
      <c r="A1" s="178" t="s">
        <v>285</v>
      </c>
      <c r="B1" s="178"/>
      <c r="C1" s="178"/>
    </row>
    <row r="2" spans="1:3" x14ac:dyDescent="0.25">
      <c r="A2" s="178" t="s">
        <v>48</v>
      </c>
      <c r="B2" s="178"/>
      <c r="C2" s="178"/>
    </row>
    <row r="3" spans="1:3" x14ac:dyDescent="0.25">
      <c r="A3" s="178" t="s">
        <v>304</v>
      </c>
      <c r="B3" s="178"/>
      <c r="C3" s="178"/>
    </row>
    <row r="4" spans="1:3" x14ac:dyDescent="0.25">
      <c r="A4" s="238" t="s">
        <v>200</v>
      </c>
      <c r="B4" s="238"/>
      <c r="C4" s="238"/>
    </row>
    <row r="5" spans="1:3" x14ac:dyDescent="0.25">
      <c r="A5" s="178" t="s">
        <v>432</v>
      </c>
      <c r="B5" s="178"/>
      <c r="C5" s="178"/>
    </row>
    <row r="7" spans="1:3" x14ac:dyDescent="0.25">
      <c r="A7" s="64" t="s">
        <v>201</v>
      </c>
      <c r="B7" s="4"/>
      <c r="C7" s="4"/>
    </row>
    <row r="8" spans="1:3" x14ac:dyDescent="0.25">
      <c r="A8" s="64" t="s">
        <v>361</v>
      </c>
      <c r="B8" s="4"/>
      <c r="C8" s="4"/>
    </row>
    <row r="9" spans="1:3" x14ac:dyDescent="0.25">
      <c r="A9" s="4"/>
    </row>
    <row r="13" spans="1:3" x14ac:dyDescent="0.25">
      <c r="A13" s="243" t="s">
        <v>202</v>
      </c>
      <c r="B13" s="245" t="s">
        <v>239</v>
      </c>
      <c r="C13" s="246"/>
    </row>
    <row r="14" spans="1:3" x14ac:dyDescent="0.25">
      <c r="A14" s="244"/>
      <c r="B14" s="33" t="s">
        <v>203</v>
      </c>
      <c r="C14" s="33" t="s">
        <v>204</v>
      </c>
    </row>
    <row r="15" spans="1:3" ht="26.25" x14ac:dyDescent="0.25">
      <c r="A15" s="32" t="s">
        <v>205</v>
      </c>
      <c r="B15" s="33"/>
      <c r="C15" s="33"/>
    </row>
    <row r="16" spans="1:3" ht="30" x14ac:dyDescent="0.25">
      <c r="A16" s="33" t="s">
        <v>206</v>
      </c>
      <c r="B16" s="33"/>
      <c r="C16" s="33"/>
    </row>
    <row r="17" spans="1:3" ht="30" x14ac:dyDescent="0.25">
      <c r="A17" s="33" t="s">
        <v>207</v>
      </c>
      <c r="B17" s="33"/>
      <c r="C17" s="33"/>
    </row>
    <row r="18" spans="1:3" ht="45" x14ac:dyDescent="0.25">
      <c r="A18" s="33" t="s">
        <v>208</v>
      </c>
      <c r="B18" s="33"/>
      <c r="C18" s="33"/>
    </row>
    <row r="19" spans="1:3" ht="30" x14ac:dyDescent="0.25">
      <c r="A19" s="33" t="s">
        <v>209</v>
      </c>
      <c r="B19" s="33"/>
      <c r="C19" s="33"/>
    </row>
    <row r="20" spans="1:3" x14ac:dyDescent="0.25">
      <c r="A20" s="34" t="s">
        <v>210</v>
      </c>
      <c r="B20" s="33">
        <v>0</v>
      </c>
      <c r="C20" s="34">
        <v>0</v>
      </c>
    </row>
    <row r="21" spans="1:3" ht="30" x14ac:dyDescent="0.25">
      <c r="A21" s="33" t="s">
        <v>211</v>
      </c>
      <c r="B21" s="33"/>
      <c r="C21" s="33"/>
    </row>
    <row r="22" spans="1:3" ht="30" x14ac:dyDescent="0.25">
      <c r="A22" s="33" t="s">
        <v>212</v>
      </c>
      <c r="B22" s="33"/>
      <c r="C22" s="33"/>
    </row>
    <row r="23" spans="1:3" ht="30" x14ac:dyDescent="0.25">
      <c r="A23" s="33" t="s">
        <v>213</v>
      </c>
      <c r="B23" s="33"/>
      <c r="C23" s="33"/>
    </row>
    <row r="24" spans="1:3" x14ac:dyDescent="0.25">
      <c r="A24" s="34" t="s">
        <v>210</v>
      </c>
      <c r="B24" s="34">
        <v>0</v>
      </c>
      <c r="C24" s="33">
        <v>0</v>
      </c>
    </row>
  </sheetData>
  <mergeCells count="7">
    <mergeCell ref="A13:A14"/>
    <mergeCell ref="B13:C13"/>
    <mergeCell ref="A1:C1"/>
    <mergeCell ref="A2:C2"/>
    <mergeCell ref="A3:C3"/>
    <mergeCell ref="A4:C4"/>
    <mergeCell ref="A5:C5"/>
  </mergeCells>
  <phoneticPr fontId="22" type="noConversion"/>
  <pageMargins left="0.70866141732283472" right="0.70866141732283472" top="0.74803149606299213" bottom="0.74803149606299213" header="0.31496062992125984" footer="0.31496062992125984"/>
  <pageSetup paperSize="9" scale="7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abSelected="1" view="pageBreakPreview" zoomScaleNormal="100" zoomScaleSheetLayoutView="100" workbookViewId="0">
      <selection activeCell="E14" sqref="E14"/>
    </sheetView>
  </sheetViews>
  <sheetFormatPr defaultColWidth="9.140625" defaultRowHeight="15" x14ac:dyDescent="0.25"/>
  <cols>
    <col min="1" max="1" width="53.5703125" style="28" customWidth="1"/>
    <col min="2" max="2" width="12.42578125" style="28" customWidth="1"/>
    <col min="3" max="3" width="12.28515625" style="28" customWidth="1"/>
    <col min="4" max="4" width="12.140625" style="28" customWidth="1"/>
    <col min="5" max="5" width="12.5703125" style="28" customWidth="1"/>
    <col min="6" max="16384" width="9.140625" style="28"/>
  </cols>
  <sheetData>
    <row r="1" spans="1:5" x14ac:dyDescent="0.25">
      <c r="C1" s="178" t="s">
        <v>286</v>
      </c>
      <c r="D1" s="178"/>
      <c r="E1" s="178"/>
    </row>
    <row r="2" spans="1:5" x14ac:dyDescent="0.25">
      <c r="C2" s="178" t="s">
        <v>48</v>
      </c>
      <c r="D2" s="178"/>
      <c r="E2" s="178"/>
    </row>
    <row r="3" spans="1:5" x14ac:dyDescent="0.25">
      <c r="A3" s="178" t="s">
        <v>304</v>
      </c>
      <c r="B3" s="248"/>
      <c r="C3" s="248"/>
      <c r="D3" s="248"/>
      <c r="E3" s="248"/>
    </row>
    <row r="4" spans="1:5" x14ac:dyDescent="0.25">
      <c r="A4" s="29"/>
      <c r="B4" s="30"/>
      <c r="C4" s="238" t="s">
        <v>167</v>
      </c>
      <c r="D4" s="238"/>
      <c r="E4" s="238"/>
    </row>
    <row r="5" spans="1:5" x14ac:dyDescent="0.25">
      <c r="C5" s="178" t="s">
        <v>432</v>
      </c>
      <c r="D5" s="178"/>
      <c r="E5" s="178"/>
    </row>
    <row r="7" spans="1:5" x14ac:dyDescent="0.25">
      <c r="A7" s="64" t="s">
        <v>214</v>
      </c>
    </row>
    <row r="8" spans="1:5" x14ac:dyDescent="0.25">
      <c r="A8" s="64" t="s">
        <v>10</v>
      </c>
    </row>
    <row r="9" spans="1:5" x14ac:dyDescent="0.25">
      <c r="A9" s="64" t="s">
        <v>362</v>
      </c>
    </row>
    <row r="13" spans="1:5" x14ac:dyDescent="0.25">
      <c r="A13" s="243" t="s">
        <v>202</v>
      </c>
      <c r="B13" s="247" t="s">
        <v>344</v>
      </c>
      <c r="C13" s="247"/>
      <c r="D13" s="247" t="s">
        <v>363</v>
      </c>
      <c r="E13" s="247"/>
    </row>
    <row r="14" spans="1:5" x14ac:dyDescent="0.25">
      <c r="A14" s="244"/>
      <c r="B14" s="31" t="s">
        <v>215</v>
      </c>
      <c r="C14" s="31" t="s">
        <v>216</v>
      </c>
      <c r="D14" s="31" t="s">
        <v>215</v>
      </c>
      <c r="E14" s="31" t="s">
        <v>216</v>
      </c>
    </row>
    <row r="15" spans="1:5" ht="26.25" x14ac:dyDescent="0.25">
      <c r="A15" s="32" t="s">
        <v>205</v>
      </c>
      <c r="B15" s="31"/>
      <c r="C15" s="31"/>
      <c r="D15" s="31"/>
      <c r="E15" s="31"/>
    </row>
    <row r="16" spans="1:5" ht="30" x14ac:dyDescent="0.25">
      <c r="A16" s="33" t="s">
        <v>206</v>
      </c>
      <c r="B16" s="31"/>
      <c r="C16" s="31"/>
      <c r="D16" s="31"/>
      <c r="E16" s="31"/>
    </row>
    <row r="17" spans="1:5" ht="30" x14ac:dyDescent="0.25">
      <c r="A17" s="33" t="s">
        <v>207</v>
      </c>
      <c r="B17" s="31"/>
      <c r="C17" s="31"/>
      <c r="D17" s="31"/>
      <c r="E17" s="31"/>
    </row>
    <row r="18" spans="1:5" ht="45" x14ac:dyDescent="0.25">
      <c r="A18" s="33" t="s">
        <v>208</v>
      </c>
      <c r="B18" s="31"/>
      <c r="C18" s="31"/>
      <c r="D18" s="31"/>
      <c r="E18" s="31"/>
    </row>
    <row r="19" spans="1:5" ht="30" x14ac:dyDescent="0.25">
      <c r="A19" s="33" t="s">
        <v>209</v>
      </c>
      <c r="B19" s="31"/>
      <c r="C19" s="31"/>
      <c r="D19" s="31"/>
      <c r="E19" s="31"/>
    </row>
    <row r="20" spans="1:5" x14ac:dyDescent="0.25">
      <c r="A20" s="34" t="s">
        <v>210</v>
      </c>
      <c r="B20" s="31">
        <v>0</v>
      </c>
      <c r="C20" s="35">
        <v>0</v>
      </c>
      <c r="D20" s="31">
        <v>0</v>
      </c>
      <c r="E20" s="35">
        <v>0</v>
      </c>
    </row>
    <row r="21" spans="1:5" ht="30" x14ac:dyDescent="0.25">
      <c r="A21" s="33" t="s">
        <v>211</v>
      </c>
      <c r="B21" s="31"/>
      <c r="C21" s="31"/>
      <c r="D21" s="31"/>
      <c r="E21" s="31"/>
    </row>
    <row r="22" spans="1:5" ht="30" x14ac:dyDescent="0.25">
      <c r="A22" s="33" t="s">
        <v>212</v>
      </c>
      <c r="B22" s="31"/>
      <c r="C22" s="31"/>
      <c r="D22" s="31"/>
      <c r="E22" s="31"/>
    </row>
    <row r="23" spans="1:5" ht="30" x14ac:dyDescent="0.25">
      <c r="A23" s="33" t="s">
        <v>213</v>
      </c>
      <c r="B23" s="31"/>
      <c r="C23" s="31"/>
      <c r="D23" s="31"/>
      <c r="E23" s="31"/>
    </row>
    <row r="24" spans="1:5" x14ac:dyDescent="0.25">
      <c r="A24" s="34" t="s">
        <v>210</v>
      </c>
      <c r="B24" s="35">
        <v>0</v>
      </c>
      <c r="C24" s="31">
        <v>0</v>
      </c>
      <c r="D24" s="35">
        <v>0</v>
      </c>
      <c r="E24" s="31">
        <v>0</v>
      </c>
    </row>
  </sheetData>
  <mergeCells count="8">
    <mergeCell ref="A13:A14"/>
    <mergeCell ref="B13:C13"/>
    <mergeCell ref="D13:E13"/>
    <mergeCell ref="C1:E1"/>
    <mergeCell ref="C2:E2"/>
    <mergeCell ref="A3:E3"/>
    <mergeCell ref="C4:E4"/>
    <mergeCell ref="C5:E5"/>
  </mergeCells>
  <phoneticPr fontId="22" type="noConversion"/>
  <pageMargins left="0.70866141732283472" right="0.70866141732283472" top="0.74803149606299213" bottom="0.74803149606299213"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9"/>
  <sheetViews>
    <sheetView view="pageBreakPreview" zoomScaleNormal="100" zoomScaleSheetLayoutView="100" workbookViewId="0">
      <selection activeCell="B9" sqref="B9"/>
    </sheetView>
  </sheetViews>
  <sheetFormatPr defaultColWidth="9.140625" defaultRowHeight="15" x14ac:dyDescent="0.25"/>
  <cols>
    <col min="1" max="1" width="26" style="28" customWidth="1"/>
    <col min="2" max="2" width="35.7109375" style="28" customWidth="1"/>
    <col min="3" max="3" width="13.140625" style="28" customWidth="1"/>
    <col min="4" max="4" width="9" style="28" hidden="1" customWidth="1"/>
    <col min="5" max="8" width="9.140625" style="28" hidden="1" customWidth="1"/>
    <col min="9" max="16384" width="9.140625" style="28"/>
  </cols>
  <sheetData>
    <row r="2" spans="1:8" x14ac:dyDescent="0.25">
      <c r="B2" s="178" t="s">
        <v>237</v>
      </c>
      <c r="C2" s="178"/>
      <c r="D2" s="178"/>
      <c r="E2" s="178"/>
    </row>
    <row r="3" spans="1:8" x14ac:dyDescent="0.25">
      <c r="B3" s="178" t="s">
        <v>65</v>
      </c>
      <c r="C3" s="178"/>
      <c r="D3" s="178"/>
      <c r="E3" s="178"/>
    </row>
    <row r="4" spans="1:8" x14ac:dyDescent="0.25">
      <c r="B4" s="178" t="s">
        <v>300</v>
      </c>
      <c r="C4" s="178"/>
      <c r="D4" s="178"/>
      <c r="E4" s="178"/>
    </row>
    <row r="5" spans="1:8" x14ac:dyDescent="0.25">
      <c r="B5" s="178" t="s">
        <v>432</v>
      </c>
      <c r="C5" s="178"/>
      <c r="D5" s="178"/>
      <c r="E5" s="178"/>
    </row>
    <row r="8" spans="1:8" ht="33" customHeight="1" x14ac:dyDescent="0.25">
      <c r="A8" s="179" t="s">
        <v>352</v>
      </c>
      <c r="B8" s="179"/>
      <c r="C8" s="179"/>
      <c r="D8" s="179"/>
      <c r="E8" s="179"/>
      <c r="F8" s="179"/>
      <c r="G8" s="179"/>
    </row>
    <row r="10" spans="1:8" x14ac:dyDescent="0.25">
      <c r="C10" s="180"/>
      <c r="D10" s="180"/>
      <c r="E10" s="180"/>
      <c r="F10" s="180"/>
      <c r="G10" s="180"/>
      <c r="H10" s="180"/>
    </row>
    <row r="11" spans="1:8" x14ac:dyDescent="0.25">
      <c r="C11" s="28" t="s">
        <v>63</v>
      </c>
    </row>
    <row r="12" spans="1:8" x14ac:dyDescent="0.25">
      <c r="A12" s="175" t="s">
        <v>66</v>
      </c>
      <c r="B12" s="176" t="s">
        <v>14</v>
      </c>
      <c r="C12" s="177" t="s">
        <v>239</v>
      </c>
      <c r="D12" s="61"/>
      <c r="E12" s="61"/>
      <c r="F12" s="61"/>
      <c r="G12" s="61"/>
      <c r="H12" s="62"/>
    </row>
    <row r="13" spans="1:8" x14ac:dyDescent="0.25">
      <c r="A13" s="175"/>
      <c r="B13" s="176"/>
      <c r="C13" s="177"/>
      <c r="D13" s="63"/>
      <c r="E13" s="60"/>
      <c r="F13" s="60"/>
      <c r="G13" s="60"/>
      <c r="H13" s="60"/>
    </row>
    <row r="14" spans="1:8" ht="45" x14ac:dyDescent="0.25">
      <c r="A14" s="31" t="s">
        <v>307</v>
      </c>
      <c r="B14" s="33" t="s">
        <v>67</v>
      </c>
      <c r="C14" s="31">
        <v>0</v>
      </c>
      <c r="D14" s="31"/>
      <c r="E14" s="31"/>
      <c r="F14" s="31"/>
      <c r="G14" s="31"/>
      <c r="H14" s="31"/>
    </row>
    <row r="15" spans="1:8" ht="30" x14ac:dyDescent="0.25">
      <c r="A15" s="31" t="s">
        <v>308</v>
      </c>
      <c r="B15" s="33" t="s">
        <v>68</v>
      </c>
      <c r="C15" s="31">
        <v>0</v>
      </c>
      <c r="D15" s="31"/>
      <c r="E15" s="31"/>
      <c r="F15" s="31"/>
      <c r="G15" s="31"/>
      <c r="H15" s="31"/>
    </row>
    <row r="16" spans="1:8" ht="30" x14ac:dyDescent="0.25">
      <c r="A16" s="31" t="s">
        <v>309</v>
      </c>
      <c r="B16" s="33" t="s">
        <v>69</v>
      </c>
      <c r="C16" s="31">
        <v>-2096.8000000000002</v>
      </c>
      <c r="D16" s="31"/>
      <c r="E16" s="31"/>
      <c r="F16" s="31"/>
      <c r="G16" s="31"/>
      <c r="H16" s="31"/>
    </row>
    <row r="17" spans="1:8" ht="45" x14ac:dyDescent="0.25">
      <c r="A17" s="31" t="s">
        <v>310</v>
      </c>
      <c r="B17" s="33" t="s">
        <v>70</v>
      </c>
      <c r="C17" s="31">
        <v>2096.8000000000002</v>
      </c>
      <c r="D17" s="31"/>
      <c r="E17" s="31"/>
      <c r="F17" s="31"/>
      <c r="G17" s="31"/>
      <c r="H17" s="31"/>
    </row>
    <row r="18" spans="1:8" ht="45" x14ac:dyDescent="0.25">
      <c r="A18" s="31" t="s">
        <v>311</v>
      </c>
      <c r="B18" s="33" t="s">
        <v>71</v>
      </c>
      <c r="C18" s="31">
        <v>0</v>
      </c>
      <c r="D18" s="31"/>
      <c r="E18" s="31"/>
      <c r="F18" s="31"/>
      <c r="G18" s="31"/>
      <c r="H18" s="31"/>
    </row>
    <row r="19" spans="1:8" ht="45" x14ac:dyDescent="0.25">
      <c r="A19" s="31" t="s">
        <v>312</v>
      </c>
      <c r="B19" s="33" t="s">
        <v>72</v>
      </c>
      <c r="C19" s="31">
        <v>0</v>
      </c>
      <c r="D19" s="31"/>
      <c r="E19" s="31"/>
      <c r="F19" s="31"/>
      <c r="G19" s="31"/>
      <c r="H19" s="31"/>
    </row>
  </sheetData>
  <mergeCells count="9">
    <mergeCell ref="A12:A13"/>
    <mergeCell ref="B12:B13"/>
    <mergeCell ref="C12:C13"/>
    <mergeCell ref="B2:E2"/>
    <mergeCell ref="B3:E3"/>
    <mergeCell ref="B4:E4"/>
    <mergeCell ref="B5:E5"/>
    <mergeCell ref="A8:G8"/>
    <mergeCell ref="C10:H10"/>
  </mergeCells>
  <phoneticPr fontId="22" type="noConversion"/>
  <pageMargins left="0.70866141732283472" right="0.70866141732283472" top="0.74803149606299213" bottom="0.74803149606299213"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9"/>
  <sheetViews>
    <sheetView view="pageBreakPreview" topLeftCell="A4" zoomScaleNormal="100" zoomScaleSheetLayoutView="100" workbookViewId="0">
      <selection activeCell="A8" sqref="A8:G8"/>
    </sheetView>
  </sheetViews>
  <sheetFormatPr defaultColWidth="9.140625" defaultRowHeight="15" x14ac:dyDescent="0.25"/>
  <cols>
    <col min="1" max="1" width="26" style="28" customWidth="1"/>
    <col min="2" max="2" width="35.7109375" style="28" customWidth="1"/>
    <col min="3" max="3" width="0.140625" style="28" customWidth="1"/>
    <col min="4" max="4" width="10.85546875" style="28" customWidth="1"/>
    <col min="5" max="7" width="9.140625" style="28" hidden="1" customWidth="1"/>
    <col min="8" max="16384" width="9.140625" style="28"/>
  </cols>
  <sheetData>
    <row r="2" spans="1:11" x14ac:dyDescent="0.25">
      <c r="B2" s="30" t="s">
        <v>238</v>
      </c>
      <c r="C2" s="30"/>
      <c r="D2" s="30"/>
      <c r="E2" s="30"/>
    </row>
    <row r="3" spans="1:11" x14ac:dyDescent="0.25">
      <c r="B3" s="30" t="s">
        <v>65</v>
      </c>
      <c r="C3" s="30"/>
      <c r="D3" s="30"/>
      <c r="E3" s="30"/>
    </row>
    <row r="4" spans="1:11" x14ac:dyDescent="0.25">
      <c r="B4" s="30" t="s">
        <v>301</v>
      </c>
      <c r="C4" s="30"/>
      <c r="D4" s="30"/>
      <c r="E4" s="30"/>
    </row>
    <row r="5" spans="1:11" x14ac:dyDescent="0.25">
      <c r="B5" s="178" t="s">
        <v>432</v>
      </c>
      <c r="C5" s="178"/>
      <c r="D5" s="178"/>
      <c r="E5" s="178"/>
      <c r="F5" s="178"/>
      <c r="G5" s="178"/>
      <c r="H5" s="178"/>
      <c r="I5" s="30"/>
      <c r="J5" s="30"/>
      <c r="K5" s="30"/>
    </row>
    <row r="8" spans="1:11" ht="35.25" customHeight="1" x14ac:dyDescent="0.25">
      <c r="A8" s="179" t="s">
        <v>353</v>
      </c>
      <c r="B8" s="179"/>
      <c r="C8" s="179"/>
      <c r="D8" s="179"/>
      <c r="E8" s="179"/>
      <c r="F8" s="179"/>
      <c r="G8" s="179"/>
    </row>
    <row r="12" spans="1:11" x14ac:dyDescent="0.25">
      <c r="A12" s="175" t="s">
        <v>66</v>
      </c>
      <c r="B12" s="176" t="s">
        <v>14</v>
      </c>
      <c r="C12" s="181" t="s">
        <v>73</v>
      </c>
      <c r="D12" s="182"/>
      <c r="E12" s="182"/>
      <c r="F12" s="182"/>
      <c r="G12" s="182"/>
      <c r="H12" s="183"/>
    </row>
    <row r="13" spans="1:11" x14ac:dyDescent="0.25">
      <c r="A13" s="175"/>
      <c r="B13" s="176"/>
      <c r="C13" s="60"/>
      <c r="D13" s="60" t="s">
        <v>344</v>
      </c>
      <c r="E13" s="60"/>
      <c r="F13" s="60"/>
      <c r="G13" s="60"/>
      <c r="H13" s="60" t="s">
        <v>354</v>
      </c>
    </row>
    <row r="14" spans="1:11" ht="45" x14ac:dyDescent="0.25">
      <c r="A14" s="31" t="s">
        <v>307</v>
      </c>
      <c r="B14" s="33" t="s">
        <v>67</v>
      </c>
      <c r="C14" s="31"/>
      <c r="D14" s="31">
        <v>0</v>
      </c>
      <c r="E14" s="31"/>
      <c r="F14" s="31"/>
      <c r="G14" s="31"/>
      <c r="H14" s="31">
        <v>0</v>
      </c>
    </row>
    <row r="15" spans="1:11" ht="30" x14ac:dyDescent="0.25">
      <c r="A15" s="31" t="s">
        <v>308</v>
      </c>
      <c r="B15" s="33" t="s">
        <v>68</v>
      </c>
      <c r="C15" s="31"/>
      <c r="D15" s="31">
        <v>0</v>
      </c>
      <c r="E15" s="31"/>
      <c r="F15" s="31"/>
      <c r="G15" s="31"/>
      <c r="H15" s="31">
        <v>0</v>
      </c>
    </row>
    <row r="16" spans="1:11" ht="30" x14ac:dyDescent="0.25">
      <c r="A16" s="31" t="s">
        <v>309</v>
      </c>
      <c r="B16" s="33" t="s">
        <v>69</v>
      </c>
      <c r="C16" s="31"/>
      <c r="D16" s="31">
        <v>-2138.9</v>
      </c>
      <c r="E16" s="31">
        <v>-2658.5</v>
      </c>
      <c r="F16" s="31">
        <v>-2658.5</v>
      </c>
      <c r="G16" s="31">
        <v>-2658.5</v>
      </c>
      <c r="H16" s="31">
        <v>-2140</v>
      </c>
    </row>
    <row r="17" spans="1:8" ht="45" x14ac:dyDescent="0.25">
      <c r="A17" s="31" t="s">
        <v>310</v>
      </c>
      <c r="B17" s="33" t="s">
        <v>70</v>
      </c>
      <c r="C17" s="31"/>
      <c r="D17" s="126">
        <v>2138.9</v>
      </c>
      <c r="E17" s="126">
        <v>2658.5</v>
      </c>
      <c r="F17" s="126">
        <v>2658.5</v>
      </c>
      <c r="G17" s="126">
        <v>2658.5</v>
      </c>
      <c r="H17" s="126">
        <v>2140</v>
      </c>
    </row>
    <row r="18" spans="1:8" ht="45" x14ac:dyDescent="0.25">
      <c r="A18" s="31" t="s">
        <v>311</v>
      </c>
      <c r="B18" s="33" t="s">
        <v>71</v>
      </c>
      <c r="C18" s="31"/>
      <c r="D18" s="31">
        <v>0</v>
      </c>
      <c r="E18" s="31"/>
      <c r="F18" s="31"/>
      <c r="G18" s="31"/>
      <c r="H18" s="31">
        <v>0</v>
      </c>
    </row>
    <row r="19" spans="1:8" ht="45" x14ac:dyDescent="0.25">
      <c r="A19" s="31" t="s">
        <v>312</v>
      </c>
      <c r="B19" s="33" t="s">
        <v>72</v>
      </c>
      <c r="C19" s="31"/>
      <c r="D19" s="31">
        <v>0</v>
      </c>
      <c r="E19" s="31"/>
      <c r="F19" s="31"/>
      <c r="G19" s="31"/>
      <c r="H19" s="31">
        <v>0</v>
      </c>
    </row>
  </sheetData>
  <mergeCells count="5">
    <mergeCell ref="B5:H5"/>
    <mergeCell ref="A8:G8"/>
    <mergeCell ref="A12:A13"/>
    <mergeCell ref="B12:B13"/>
    <mergeCell ref="C12:H12"/>
  </mergeCells>
  <phoneticPr fontId="22" type="noConversion"/>
  <pageMargins left="0.70866141732283472" right="0.70866141732283472" top="0.74803149606299213" bottom="0.74803149606299213" header="0.31496062992125984" footer="0.31496062992125984"/>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BreakPreview" zoomScaleNormal="100" zoomScaleSheetLayoutView="100" workbookViewId="0">
      <selection activeCell="A6" sqref="A6:C6"/>
    </sheetView>
  </sheetViews>
  <sheetFormatPr defaultColWidth="9.140625" defaultRowHeight="15" x14ac:dyDescent="0.25"/>
  <cols>
    <col min="1" max="1" width="22.7109375" style="39" customWidth="1"/>
    <col min="2" max="2" width="66.28515625" style="59" customWidth="1"/>
    <col min="3" max="3" width="11.42578125" style="28" customWidth="1"/>
    <col min="4" max="8" width="9.140625" style="39" hidden="1" customWidth="1"/>
    <col min="9" max="11" width="9.140625" style="28" hidden="1" customWidth="1"/>
    <col min="12" max="16384" width="9.140625" style="28"/>
  </cols>
  <sheetData>
    <row r="1" spans="1:11" x14ac:dyDescent="0.25">
      <c r="A1" s="50"/>
      <c r="B1" s="185" t="s">
        <v>240</v>
      </c>
      <c r="C1" s="185"/>
    </row>
    <row r="2" spans="1:11" s="52" customFormat="1" x14ac:dyDescent="0.25">
      <c r="A2" s="51"/>
      <c r="B2" s="186" t="s">
        <v>48</v>
      </c>
      <c r="C2" s="186"/>
    </row>
    <row r="3" spans="1:11" s="52" customFormat="1" x14ac:dyDescent="0.25">
      <c r="A3" s="51"/>
      <c r="B3" s="187" t="s">
        <v>302</v>
      </c>
      <c r="C3" s="187"/>
    </row>
    <row r="4" spans="1:11" x14ac:dyDescent="0.25">
      <c r="A4" s="50"/>
      <c r="B4" s="178" t="s">
        <v>432</v>
      </c>
      <c r="C4" s="178"/>
      <c r="D4" s="178"/>
      <c r="E4" s="178"/>
    </row>
    <row r="5" spans="1:11" ht="6.75" customHeight="1" x14ac:dyDescent="0.25">
      <c r="A5" s="50"/>
      <c r="B5" s="53"/>
      <c r="C5" s="38"/>
    </row>
    <row r="6" spans="1:11" ht="52.5" customHeight="1" x14ac:dyDescent="0.25">
      <c r="A6" s="184" t="s">
        <v>303</v>
      </c>
      <c r="B6" s="184"/>
      <c r="C6" s="184"/>
    </row>
    <row r="7" spans="1:11" s="8" customFormat="1" ht="30.75" customHeight="1" x14ac:dyDescent="0.2">
      <c r="A7" s="9" t="s">
        <v>75</v>
      </c>
      <c r="B7" s="10" t="s">
        <v>76</v>
      </c>
      <c r="C7" s="80" t="s">
        <v>77</v>
      </c>
      <c r="D7" s="5"/>
      <c r="E7" s="5"/>
      <c r="F7" s="5"/>
      <c r="G7" s="5"/>
      <c r="H7" s="5"/>
      <c r="I7" s="7"/>
      <c r="J7" s="7"/>
      <c r="K7" s="7"/>
    </row>
    <row r="8" spans="1:11" s="15" customFormat="1" ht="44.25" customHeight="1" x14ac:dyDescent="0.2">
      <c r="A8" s="11" t="s">
        <v>79</v>
      </c>
      <c r="B8" s="12" t="s">
        <v>80</v>
      </c>
      <c r="C8" s="13"/>
      <c r="D8" s="14" t="s">
        <v>23</v>
      </c>
      <c r="E8" s="14" t="s">
        <v>81</v>
      </c>
      <c r="F8" s="14" t="s">
        <v>24</v>
      </c>
      <c r="G8" s="14" t="s">
        <v>25</v>
      </c>
      <c r="H8" s="14" t="s">
        <v>26</v>
      </c>
      <c r="I8" s="15" t="s">
        <v>80</v>
      </c>
    </row>
    <row r="9" spans="1:11" ht="28.5" customHeight="1" x14ac:dyDescent="0.25">
      <c r="A9" s="54" t="s">
        <v>82</v>
      </c>
      <c r="B9" s="55" t="s">
        <v>83</v>
      </c>
      <c r="C9" s="56">
        <v>100</v>
      </c>
      <c r="D9" s="39" t="s">
        <v>23</v>
      </c>
      <c r="E9" s="39" t="s">
        <v>84</v>
      </c>
      <c r="F9" s="39" t="s">
        <v>36</v>
      </c>
      <c r="G9" s="39" t="s">
        <v>25</v>
      </c>
      <c r="H9" s="39" t="s">
        <v>32</v>
      </c>
      <c r="I9" s="28" t="s">
        <v>83</v>
      </c>
    </row>
    <row r="10" spans="1:11" s="15" customFormat="1" ht="47.25" customHeight="1" x14ac:dyDescent="0.2">
      <c r="A10" s="11" t="s">
        <v>85</v>
      </c>
      <c r="B10" s="12" t="s">
        <v>38</v>
      </c>
      <c r="C10" s="13"/>
      <c r="D10" s="14" t="s">
        <v>23</v>
      </c>
      <c r="E10" s="14" t="s">
        <v>37</v>
      </c>
      <c r="F10" s="14" t="s">
        <v>24</v>
      </c>
      <c r="G10" s="14" t="s">
        <v>25</v>
      </c>
      <c r="H10" s="14" t="s">
        <v>26</v>
      </c>
      <c r="I10" s="15" t="s">
        <v>38</v>
      </c>
    </row>
    <row r="11" spans="1:11" ht="27.75" customHeight="1" x14ac:dyDescent="0.25">
      <c r="A11" s="54" t="s">
        <v>86</v>
      </c>
      <c r="B11" s="55" t="s">
        <v>87</v>
      </c>
      <c r="C11" s="56">
        <v>100</v>
      </c>
      <c r="D11" s="39" t="s">
        <v>23</v>
      </c>
      <c r="E11" s="39" t="s">
        <v>88</v>
      </c>
      <c r="F11" s="39" t="s">
        <v>36</v>
      </c>
      <c r="G11" s="39" t="s">
        <v>25</v>
      </c>
      <c r="H11" s="39" t="s">
        <v>39</v>
      </c>
      <c r="I11" s="28" t="s">
        <v>89</v>
      </c>
    </row>
    <row r="12" spans="1:11" ht="77.25" customHeight="1" x14ac:dyDescent="0.25">
      <c r="A12" s="54" t="s">
        <v>90</v>
      </c>
      <c r="B12" s="55" t="s">
        <v>91</v>
      </c>
      <c r="C12" s="56">
        <v>100</v>
      </c>
      <c r="D12" s="39" t="s">
        <v>23</v>
      </c>
      <c r="E12" s="39" t="s">
        <v>92</v>
      </c>
      <c r="F12" s="39" t="s">
        <v>36</v>
      </c>
      <c r="G12" s="39" t="s">
        <v>25</v>
      </c>
      <c r="H12" s="39" t="s">
        <v>39</v>
      </c>
      <c r="I12" s="28" t="s">
        <v>91</v>
      </c>
    </row>
    <row r="13" spans="1:11" ht="60" x14ac:dyDescent="0.25">
      <c r="A13" s="54" t="s">
        <v>94</v>
      </c>
      <c r="B13" s="55" t="s">
        <v>95</v>
      </c>
      <c r="C13" s="56">
        <v>100</v>
      </c>
      <c r="D13" s="39" t="s">
        <v>23</v>
      </c>
      <c r="E13" s="39" t="s">
        <v>96</v>
      </c>
      <c r="F13" s="39" t="s">
        <v>36</v>
      </c>
      <c r="G13" s="39" t="s">
        <v>25</v>
      </c>
      <c r="H13" s="39" t="s">
        <v>39</v>
      </c>
      <c r="I13" s="28" t="s">
        <v>95</v>
      </c>
    </row>
    <row r="14" spans="1:11" s="15" customFormat="1" ht="29.25" customHeight="1" x14ac:dyDescent="0.2">
      <c r="A14" s="11" t="s">
        <v>97</v>
      </c>
      <c r="B14" s="12" t="s">
        <v>98</v>
      </c>
      <c r="C14" s="13"/>
      <c r="D14" s="14" t="s">
        <v>23</v>
      </c>
      <c r="E14" s="14" t="s">
        <v>99</v>
      </c>
      <c r="F14" s="14" t="s">
        <v>24</v>
      </c>
      <c r="G14" s="14" t="s">
        <v>25</v>
      </c>
      <c r="H14" s="14" t="s">
        <v>26</v>
      </c>
      <c r="I14" s="15" t="s">
        <v>98</v>
      </c>
    </row>
    <row r="15" spans="1:11" ht="23.25" customHeight="1" x14ac:dyDescent="0.25">
      <c r="A15" s="54" t="s">
        <v>100</v>
      </c>
      <c r="B15" s="55" t="s">
        <v>241</v>
      </c>
      <c r="C15" s="56">
        <v>100</v>
      </c>
      <c r="D15" s="39" t="s">
        <v>23</v>
      </c>
      <c r="E15" s="39" t="s">
        <v>101</v>
      </c>
      <c r="F15" s="39" t="s">
        <v>36</v>
      </c>
      <c r="G15" s="39" t="s">
        <v>25</v>
      </c>
      <c r="H15" s="39" t="s">
        <v>102</v>
      </c>
      <c r="I15" s="28" t="s">
        <v>103</v>
      </c>
    </row>
    <row r="16" spans="1:11" ht="24.75" customHeight="1" x14ac:dyDescent="0.25">
      <c r="A16" s="54" t="s">
        <v>104</v>
      </c>
      <c r="B16" s="55" t="s">
        <v>105</v>
      </c>
      <c r="C16" s="56">
        <v>100</v>
      </c>
    </row>
    <row r="17" spans="1:9" s="15" customFormat="1" ht="28.5" x14ac:dyDescent="0.2">
      <c r="A17" s="11" t="s">
        <v>106</v>
      </c>
      <c r="B17" s="12" t="s">
        <v>107</v>
      </c>
      <c r="C17" s="13"/>
      <c r="D17" s="14" t="s">
        <v>23</v>
      </c>
      <c r="E17" s="14" t="s">
        <v>108</v>
      </c>
      <c r="F17" s="14" t="s">
        <v>24</v>
      </c>
      <c r="G17" s="14" t="s">
        <v>25</v>
      </c>
      <c r="H17" s="14" t="s">
        <v>26</v>
      </c>
      <c r="I17" s="15" t="s">
        <v>107</v>
      </c>
    </row>
    <row r="18" spans="1:9" x14ac:dyDescent="0.25">
      <c r="A18" s="54" t="s">
        <v>245</v>
      </c>
      <c r="B18" s="55" t="s">
        <v>242</v>
      </c>
      <c r="C18" s="56">
        <v>100</v>
      </c>
      <c r="D18" s="39" t="s">
        <v>23</v>
      </c>
      <c r="E18" s="39" t="s">
        <v>110</v>
      </c>
      <c r="F18" s="39" t="s">
        <v>36</v>
      </c>
      <c r="G18" s="39" t="s">
        <v>25</v>
      </c>
      <c r="H18" s="39" t="s">
        <v>111</v>
      </c>
      <c r="I18" s="28" t="s">
        <v>109</v>
      </c>
    </row>
    <row r="19" spans="1:9" s="15" customFormat="1" ht="14.25" x14ac:dyDescent="0.2">
      <c r="A19" s="11" t="s">
        <v>112</v>
      </c>
      <c r="B19" s="12" t="s">
        <v>113</v>
      </c>
      <c r="C19" s="13"/>
      <c r="D19" s="14" t="s">
        <v>23</v>
      </c>
      <c r="E19" s="14" t="s">
        <v>114</v>
      </c>
      <c r="F19" s="14" t="s">
        <v>24</v>
      </c>
      <c r="G19" s="14" t="s">
        <v>25</v>
      </c>
      <c r="H19" s="14" t="s">
        <v>26</v>
      </c>
      <c r="I19" s="15" t="s">
        <v>113</v>
      </c>
    </row>
    <row r="20" spans="1:9" x14ac:dyDescent="0.25">
      <c r="A20" s="54" t="s">
        <v>115</v>
      </c>
      <c r="B20" s="55" t="s">
        <v>243</v>
      </c>
      <c r="C20" s="56">
        <v>100</v>
      </c>
      <c r="D20" s="39" t="s">
        <v>23</v>
      </c>
      <c r="E20" s="39" t="s">
        <v>117</v>
      </c>
      <c r="F20" s="39" t="s">
        <v>36</v>
      </c>
      <c r="G20" s="39" t="s">
        <v>25</v>
      </c>
      <c r="H20" s="39" t="s">
        <v>118</v>
      </c>
      <c r="I20" s="28" t="s">
        <v>116</v>
      </c>
    </row>
    <row r="21" spans="1:9" ht="24" customHeight="1" x14ac:dyDescent="0.25">
      <c r="A21" s="11" t="s">
        <v>119</v>
      </c>
      <c r="B21" s="12" t="s">
        <v>246</v>
      </c>
      <c r="C21" s="13"/>
      <c r="D21" s="39" t="s">
        <v>23</v>
      </c>
      <c r="E21" s="39" t="s">
        <v>120</v>
      </c>
      <c r="F21" s="39" t="s">
        <v>36</v>
      </c>
      <c r="G21" s="39" t="s">
        <v>25</v>
      </c>
      <c r="H21" s="39" t="s">
        <v>118</v>
      </c>
      <c r="I21" s="28" t="s">
        <v>121</v>
      </c>
    </row>
    <row r="22" spans="1:9" ht="31.5" customHeight="1" x14ac:dyDescent="0.25">
      <c r="A22" s="54" t="s">
        <v>122</v>
      </c>
      <c r="B22" s="55" t="s">
        <v>123</v>
      </c>
      <c r="C22" s="56">
        <v>100</v>
      </c>
      <c r="D22" s="39" t="s">
        <v>23</v>
      </c>
      <c r="E22" s="39" t="s">
        <v>124</v>
      </c>
      <c r="F22" s="39" t="s">
        <v>36</v>
      </c>
      <c r="G22" s="39" t="s">
        <v>25</v>
      </c>
      <c r="H22" s="39" t="s">
        <v>118</v>
      </c>
      <c r="I22" s="28" t="s">
        <v>125</v>
      </c>
    </row>
    <row r="23" spans="1:9" ht="57.75" customHeight="1" x14ac:dyDescent="0.25">
      <c r="A23" s="54" t="s">
        <v>126</v>
      </c>
      <c r="B23" s="55" t="s">
        <v>127</v>
      </c>
      <c r="C23" s="56">
        <v>100</v>
      </c>
    </row>
    <row r="24" spans="1:9" ht="41.25" customHeight="1" x14ac:dyDescent="0.25">
      <c r="A24" s="54" t="s">
        <v>128</v>
      </c>
      <c r="B24" s="55" t="s">
        <v>129</v>
      </c>
      <c r="C24" s="56">
        <v>100</v>
      </c>
    </row>
    <row r="25" spans="1:9" s="15" customFormat="1" ht="13.5" customHeight="1" x14ac:dyDescent="0.2">
      <c r="A25" s="11" t="s">
        <v>130</v>
      </c>
      <c r="B25" s="12" t="s">
        <v>131</v>
      </c>
      <c r="C25" s="13"/>
      <c r="D25" s="14" t="s">
        <v>23</v>
      </c>
      <c r="E25" s="14" t="s">
        <v>132</v>
      </c>
      <c r="F25" s="14" t="s">
        <v>24</v>
      </c>
      <c r="G25" s="14" t="s">
        <v>25</v>
      </c>
      <c r="H25" s="14" t="s">
        <v>26</v>
      </c>
      <c r="I25" s="15" t="s">
        <v>131</v>
      </c>
    </row>
    <row r="26" spans="1:9" s="15" customFormat="1" ht="27" customHeight="1" x14ac:dyDescent="0.25">
      <c r="A26" s="169" t="s">
        <v>136</v>
      </c>
      <c r="B26" s="170" t="s">
        <v>424</v>
      </c>
      <c r="C26" s="171">
        <v>100</v>
      </c>
      <c r="D26" s="14"/>
      <c r="E26" s="14"/>
      <c r="F26" s="14"/>
      <c r="G26" s="14"/>
      <c r="H26" s="14"/>
    </row>
    <row r="27" spans="1:9" s="15" customFormat="1" ht="29.25" customHeight="1" x14ac:dyDescent="0.25">
      <c r="A27" s="169" t="s">
        <v>425</v>
      </c>
      <c r="B27" s="170" t="s">
        <v>426</v>
      </c>
      <c r="C27" s="171">
        <v>100</v>
      </c>
      <c r="D27" s="14"/>
      <c r="E27" s="14"/>
      <c r="F27" s="14"/>
      <c r="G27" s="14"/>
      <c r="H27" s="14"/>
    </row>
    <row r="28" spans="1:9" ht="60" x14ac:dyDescent="0.25">
      <c r="A28" s="54" t="s">
        <v>244</v>
      </c>
      <c r="B28" s="55" t="s">
        <v>133</v>
      </c>
      <c r="C28" s="56">
        <v>100</v>
      </c>
      <c r="D28" s="39" t="s">
        <v>23</v>
      </c>
      <c r="E28" s="39" t="s">
        <v>134</v>
      </c>
      <c r="F28" s="39" t="s">
        <v>36</v>
      </c>
      <c r="G28" s="39" t="s">
        <v>25</v>
      </c>
      <c r="H28" s="39" t="s">
        <v>135</v>
      </c>
      <c r="I28" s="28" t="s">
        <v>133</v>
      </c>
    </row>
    <row r="29" spans="1:9" ht="27.75" customHeight="1" x14ac:dyDescent="0.25">
      <c r="A29" s="54" t="s">
        <v>139</v>
      </c>
      <c r="B29" s="55" t="s">
        <v>247</v>
      </c>
      <c r="C29" s="56">
        <v>100</v>
      </c>
      <c r="D29" s="39" t="s">
        <v>23</v>
      </c>
      <c r="E29" s="39" t="s">
        <v>137</v>
      </c>
      <c r="F29" s="39" t="s">
        <v>36</v>
      </c>
      <c r="G29" s="39" t="s">
        <v>25</v>
      </c>
      <c r="H29" s="39" t="s">
        <v>135</v>
      </c>
      <c r="I29" s="28" t="s">
        <v>138</v>
      </c>
    </row>
    <row r="30" spans="1:9" ht="57.75" hidden="1" x14ac:dyDescent="0.25">
      <c r="A30" s="16" t="s">
        <v>140</v>
      </c>
      <c r="B30" s="17" t="s">
        <v>141</v>
      </c>
      <c r="C30" s="18"/>
    </row>
    <row r="31" spans="1:9" ht="45" hidden="1" x14ac:dyDescent="0.25">
      <c r="A31" s="57" t="s">
        <v>142</v>
      </c>
      <c r="B31" s="58" t="s">
        <v>143</v>
      </c>
      <c r="C31" s="31">
        <v>100</v>
      </c>
    </row>
  </sheetData>
  <mergeCells count="5">
    <mergeCell ref="A6:C6"/>
    <mergeCell ref="B1:C1"/>
    <mergeCell ref="B2:C2"/>
    <mergeCell ref="B3:C3"/>
    <mergeCell ref="B4:E4"/>
  </mergeCells>
  <phoneticPr fontId="22" type="noConversion"/>
  <pageMargins left="0.70866141732283472" right="0.70866141732283472" top="0.74803149606299213" bottom="0.74803149606299213" header="0.31496062992125984" footer="0.31496062992125984"/>
  <pageSetup paperSize="9"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view="pageBreakPreview" zoomScaleNormal="100" zoomScaleSheetLayoutView="100" workbookViewId="0">
      <selection activeCell="E5" sqref="E5"/>
    </sheetView>
  </sheetViews>
  <sheetFormatPr defaultRowHeight="15" x14ac:dyDescent="0.25"/>
  <cols>
    <col min="2" max="2" width="23.28515625" customWidth="1"/>
    <col min="3" max="3" width="9.140625" hidden="1" customWidth="1"/>
    <col min="5" max="5" width="40.28515625" customWidth="1"/>
  </cols>
  <sheetData>
    <row r="1" spans="1:5" x14ac:dyDescent="0.25">
      <c r="A1" s="153"/>
      <c r="B1" s="153"/>
      <c r="C1" s="153"/>
      <c r="D1" s="215" t="s">
        <v>248</v>
      </c>
      <c r="E1" s="215"/>
    </row>
    <row r="2" spans="1:5" x14ac:dyDescent="0.25">
      <c r="A2" s="153"/>
      <c r="B2" s="153"/>
      <c r="C2" s="153"/>
      <c r="D2" s="216" t="s">
        <v>48</v>
      </c>
      <c r="E2" s="216"/>
    </row>
    <row r="3" spans="1:5" x14ac:dyDescent="0.25">
      <c r="A3" s="153"/>
      <c r="B3" s="153"/>
      <c r="C3" s="153"/>
      <c r="D3" s="154"/>
      <c r="E3" s="154" t="s">
        <v>304</v>
      </c>
    </row>
    <row r="4" spans="1:5" x14ac:dyDescent="0.25">
      <c r="A4" s="153"/>
      <c r="B4" s="153"/>
      <c r="C4" s="153"/>
      <c r="D4" s="216" t="s">
        <v>144</v>
      </c>
      <c r="E4" s="216"/>
    </row>
    <row r="5" spans="1:5" x14ac:dyDescent="0.25">
      <c r="A5" s="153"/>
      <c r="B5" s="153"/>
      <c r="C5" s="153"/>
      <c r="D5" s="153"/>
      <c r="E5" s="155" t="s">
        <v>432</v>
      </c>
    </row>
    <row r="7" spans="1:5" x14ac:dyDescent="0.25">
      <c r="A7" s="153"/>
      <c r="B7" s="153"/>
      <c r="C7" s="153"/>
      <c r="D7" s="153"/>
      <c r="E7" s="153"/>
    </row>
    <row r="8" spans="1:5" x14ac:dyDescent="0.25">
      <c r="A8" s="214"/>
      <c r="B8" s="214"/>
      <c r="C8" s="214"/>
      <c r="D8" s="214"/>
      <c r="E8" s="214"/>
    </row>
    <row r="9" spans="1:5" ht="39" customHeight="1" x14ac:dyDescent="0.25">
      <c r="A9" s="217" t="s">
        <v>305</v>
      </c>
      <c r="B9" s="217"/>
      <c r="C9" s="217"/>
      <c r="D9" s="217"/>
      <c r="E9" s="217"/>
    </row>
    <row r="10" spans="1:5" ht="15.75" thickBot="1" x14ac:dyDescent="0.3">
      <c r="A10" s="147"/>
      <c r="B10" s="214"/>
      <c r="C10" s="214"/>
      <c r="D10" s="214"/>
      <c r="E10" s="214"/>
    </row>
    <row r="11" spans="1:5" ht="36.75" thickBot="1" x14ac:dyDescent="0.3">
      <c r="A11" s="19" t="s">
        <v>145</v>
      </c>
      <c r="B11" s="218" t="s">
        <v>66</v>
      </c>
      <c r="C11" s="219"/>
      <c r="D11" s="218" t="s">
        <v>0</v>
      </c>
      <c r="E11" s="219"/>
    </row>
    <row r="12" spans="1:5" ht="15.75" thickBot="1" x14ac:dyDescent="0.3">
      <c r="A12" s="20"/>
      <c r="B12" s="218"/>
      <c r="C12" s="219"/>
      <c r="D12" s="218"/>
      <c r="E12" s="219"/>
    </row>
    <row r="13" spans="1:5" ht="22.5" customHeight="1" thickBot="1" x14ac:dyDescent="0.3">
      <c r="A13" s="156">
        <v>447</v>
      </c>
      <c r="B13" s="220"/>
      <c r="C13" s="221"/>
      <c r="D13" s="208" t="s">
        <v>1</v>
      </c>
      <c r="E13" s="209"/>
    </row>
    <row r="14" spans="1:5" ht="31.5" customHeight="1" thickBot="1" x14ac:dyDescent="0.3">
      <c r="A14" s="152">
        <v>447</v>
      </c>
      <c r="B14" s="210" t="s">
        <v>146</v>
      </c>
      <c r="C14" s="211"/>
      <c r="D14" s="212" t="s">
        <v>87</v>
      </c>
      <c r="E14" s="213"/>
    </row>
    <row r="15" spans="1:5" ht="63.75" customHeight="1" thickBot="1" x14ac:dyDescent="0.3">
      <c r="A15" s="164">
        <v>447</v>
      </c>
      <c r="B15" s="210" t="s">
        <v>364</v>
      </c>
      <c r="C15" s="211"/>
      <c r="D15" s="212" t="s">
        <v>351</v>
      </c>
      <c r="E15" s="213"/>
    </row>
    <row r="16" spans="1:5" ht="57" customHeight="1" x14ac:dyDescent="0.25">
      <c r="A16" s="152">
        <v>447</v>
      </c>
      <c r="B16" s="148" t="s">
        <v>93</v>
      </c>
      <c r="C16" s="148"/>
      <c r="D16" s="199" t="s">
        <v>230</v>
      </c>
      <c r="E16" s="200"/>
    </row>
    <row r="17" spans="1:5" ht="69" customHeight="1" thickBot="1" x14ac:dyDescent="0.3">
      <c r="A17" s="164">
        <v>447</v>
      </c>
      <c r="B17" s="188" t="s">
        <v>316</v>
      </c>
      <c r="C17" s="201"/>
      <c r="D17" s="204" t="s">
        <v>147</v>
      </c>
      <c r="E17" s="205"/>
    </row>
    <row r="18" spans="1:5" ht="63" customHeight="1" x14ac:dyDescent="0.25">
      <c r="A18" s="152">
        <v>447</v>
      </c>
      <c r="B18" s="188" t="s">
        <v>317</v>
      </c>
      <c r="C18" s="201"/>
      <c r="D18" s="204" t="s">
        <v>318</v>
      </c>
      <c r="E18" s="205"/>
    </row>
    <row r="19" spans="1:5" ht="30" customHeight="1" thickBot="1" x14ac:dyDescent="0.3">
      <c r="A19" s="164">
        <v>447</v>
      </c>
      <c r="B19" s="188" t="s">
        <v>365</v>
      </c>
      <c r="C19" s="201"/>
      <c r="D19" s="204" t="s">
        <v>366</v>
      </c>
      <c r="E19" s="205"/>
    </row>
    <row r="20" spans="1:5" ht="28.5" customHeight="1" x14ac:dyDescent="0.25">
      <c r="A20" s="152">
        <v>447</v>
      </c>
      <c r="B20" s="188" t="s">
        <v>319</v>
      </c>
      <c r="C20" s="201"/>
      <c r="D20" s="206" t="s">
        <v>320</v>
      </c>
      <c r="E20" s="207"/>
    </row>
    <row r="21" spans="1:5" ht="77.25" customHeight="1" thickBot="1" x14ac:dyDescent="0.3">
      <c r="A21" s="164">
        <v>447</v>
      </c>
      <c r="B21" s="188" t="s">
        <v>148</v>
      </c>
      <c r="C21" s="201"/>
      <c r="D21" s="202" t="s">
        <v>321</v>
      </c>
      <c r="E21" s="203"/>
    </row>
    <row r="22" spans="1:5" ht="24" customHeight="1" x14ac:dyDescent="0.25">
      <c r="A22" s="152">
        <v>447</v>
      </c>
      <c r="B22" s="188" t="s">
        <v>322</v>
      </c>
      <c r="C22" s="201"/>
      <c r="D22" s="202" t="s">
        <v>323</v>
      </c>
      <c r="E22" s="203"/>
    </row>
    <row r="23" spans="1:5" ht="32.25" customHeight="1" thickBot="1" x14ac:dyDescent="0.3">
      <c r="A23" s="164">
        <v>447</v>
      </c>
      <c r="B23" s="192" t="s">
        <v>122</v>
      </c>
      <c r="C23" s="193"/>
      <c r="D23" s="194" t="s">
        <v>149</v>
      </c>
      <c r="E23" s="195"/>
    </row>
    <row r="24" spans="1:5" ht="36" customHeight="1" x14ac:dyDescent="0.25">
      <c r="A24" s="152">
        <v>447</v>
      </c>
      <c r="B24" s="148" t="s">
        <v>126</v>
      </c>
      <c r="C24" s="188" t="s">
        <v>127</v>
      </c>
      <c r="D24" s="189"/>
      <c r="E24" s="190"/>
    </row>
    <row r="25" spans="1:5" ht="36" customHeight="1" thickBot="1" x14ac:dyDescent="0.3">
      <c r="A25" s="164">
        <v>447</v>
      </c>
      <c r="B25" s="148" t="s">
        <v>128</v>
      </c>
      <c r="C25" s="188" t="s">
        <v>150</v>
      </c>
      <c r="D25" s="189"/>
      <c r="E25" s="190"/>
    </row>
    <row r="26" spans="1:5" ht="21.75" customHeight="1" x14ac:dyDescent="0.25">
      <c r="A26" s="152">
        <v>447</v>
      </c>
      <c r="B26" s="148" t="s">
        <v>324</v>
      </c>
      <c r="C26" s="188" t="s">
        <v>325</v>
      </c>
      <c r="D26" s="189"/>
      <c r="E26" s="190"/>
    </row>
    <row r="27" spans="1:5" ht="37.5" customHeight="1" thickBot="1" x14ac:dyDescent="0.3">
      <c r="A27" s="164">
        <v>447</v>
      </c>
      <c r="B27" s="148" t="s">
        <v>367</v>
      </c>
      <c r="C27" s="165"/>
      <c r="D27" s="188" t="s">
        <v>368</v>
      </c>
      <c r="E27" s="189"/>
    </row>
    <row r="28" spans="1:5" ht="24" customHeight="1" x14ac:dyDescent="0.25">
      <c r="A28" s="152">
        <v>447</v>
      </c>
      <c r="B28" s="148" t="s">
        <v>136</v>
      </c>
      <c r="C28" s="188" t="s">
        <v>151</v>
      </c>
      <c r="D28" s="189"/>
      <c r="E28" s="190"/>
    </row>
    <row r="29" spans="1:5" ht="28.5" customHeight="1" x14ac:dyDescent="0.25">
      <c r="A29" s="164">
        <v>447</v>
      </c>
      <c r="B29" s="148" t="s">
        <v>139</v>
      </c>
      <c r="C29" s="188" t="s">
        <v>152</v>
      </c>
      <c r="D29" s="189"/>
      <c r="E29" s="190"/>
    </row>
    <row r="30" spans="1:5" ht="28.5" customHeight="1" thickBot="1" x14ac:dyDescent="0.3">
      <c r="A30" s="164">
        <v>447</v>
      </c>
      <c r="B30" s="148" t="s">
        <v>407</v>
      </c>
      <c r="C30" s="168"/>
      <c r="D30" s="188" t="s">
        <v>406</v>
      </c>
      <c r="E30" s="189"/>
    </row>
    <row r="31" spans="1:5" ht="36" customHeight="1" x14ac:dyDescent="0.25">
      <c r="A31" s="152">
        <v>447</v>
      </c>
      <c r="B31" s="148" t="s">
        <v>408</v>
      </c>
      <c r="C31" s="188" t="s">
        <v>153</v>
      </c>
      <c r="D31" s="189"/>
      <c r="E31" s="190"/>
    </row>
    <row r="32" spans="1:5" ht="30.75" customHeight="1" thickBot="1" x14ac:dyDescent="0.3">
      <c r="A32" s="164">
        <v>447</v>
      </c>
      <c r="B32" s="148" t="s">
        <v>409</v>
      </c>
      <c r="C32" s="196" t="s">
        <v>154</v>
      </c>
      <c r="D32" s="197"/>
      <c r="E32" s="198"/>
    </row>
    <row r="33" spans="1:5" ht="41.25" customHeight="1" x14ac:dyDescent="0.25">
      <c r="A33" s="152">
        <v>447</v>
      </c>
      <c r="B33" s="148" t="s">
        <v>410</v>
      </c>
      <c r="C33" s="188" t="s">
        <v>155</v>
      </c>
      <c r="D33" s="189"/>
      <c r="E33" s="190"/>
    </row>
    <row r="34" spans="1:5" ht="31.5" customHeight="1" thickBot="1" x14ac:dyDescent="0.3">
      <c r="A34" s="164">
        <v>447</v>
      </c>
      <c r="B34" s="148" t="s">
        <v>411</v>
      </c>
      <c r="C34" s="188" t="s">
        <v>44</v>
      </c>
      <c r="D34" s="189"/>
      <c r="E34" s="190"/>
    </row>
    <row r="35" spans="1:5" ht="36" customHeight="1" x14ac:dyDescent="0.25">
      <c r="A35" s="152">
        <v>447</v>
      </c>
      <c r="B35" s="148" t="s">
        <v>412</v>
      </c>
      <c r="C35" s="188" t="s">
        <v>156</v>
      </c>
      <c r="D35" s="189"/>
      <c r="E35" s="190"/>
    </row>
    <row r="36" spans="1:5" ht="15.75" customHeight="1" thickBot="1" x14ac:dyDescent="0.3">
      <c r="A36" s="164">
        <v>447</v>
      </c>
      <c r="B36" s="148" t="s">
        <v>413</v>
      </c>
      <c r="C36" s="188" t="s">
        <v>157</v>
      </c>
      <c r="D36" s="189"/>
      <c r="E36" s="190"/>
    </row>
    <row r="37" spans="1:5" ht="36.75" customHeight="1" x14ac:dyDescent="0.25">
      <c r="A37" s="152">
        <v>447</v>
      </c>
      <c r="B37" s="148" t="s">
        <v>428</v>
      </c>
      <c r="C37" s="188" t="s">
        <v>429</v>
      </c>
      <c r="D37" s="189"/>
      <c r="E37" s="190"/>
    </row>
    <row r="38" spans="1:5" ht="39.75" customHeight="1" thickBot="1" x14ac:dyDescent="0.3">
      <c r="A38" s="164">
        <v>447</v>
      </c>
      <c r="B38" s="148" t="s">
        <v>430</v>
      </c>
      <c r="C38" s="188" t="s">
        <v>431</v>
      </c>
      <c r="D38" s="189"/>
      <c r="E38" s="190"/>
    </row>
    <row r="39" spans="1:5" ht="15.75" customHeight="1" x14ac:dyDescent="0.25">
      <c r="A39" s="152">
        <v>447</v>
      </c>
      <c r="B39" s="148" t="s">
        <v>414</v>
      </c>
      <c r="C39" s="148"/>
      <c r="D39" s="188" t="s">
        <v>326</v>
      </c>
      <c r="E39" s="190"/>
    </row>
    <row r="40" spans="1:5" ht="60.75" customHeight="1" thickBot="1" x14ac:dyDescent="0.3">
      <c r="A40" s="164">
        <v>447</v>
      </c>
      <c r="B40" s="148" t="s">
        <v>415</v>
      </c>
      <c r="C40" s="148"/>
      <c r="D40" s="199" t="s">
        <v>369</v>
      </c>
      <c r="E40" s="200"/>
    </row>
    <row r="41" spans="1:5" ht="36" customHeight="1" x14ac:dyDescent="0.25">
      <c r="A41" s="152">
        <v>447</v>
      </c>
      <c r="B41" s="148" t="s">
        <v>416</v>
      </c>
      <c r="C41" s="148"/>
      <c r="D41" s="188" t="s">
        <v>327</v>
      </c>
      <c r="E41" s="190"/>
    </row>
    <row r="42" spans="1:5" ht="36" customHeight="1" thickBot="1" x14ac:dyDescent="0.3">
      <c r="A42" s="164">
        <v>447</v>
      </c>
      <c r="B42" s="148" t="s">
        <v>417</v>
      </c>
      <c r="C42" s="188" t="s">
        <v>158</v>
      </c>
      <c r="D42" s="189"/>
      <c r="E42" s="190"/>
    </row>
    <row r="43" spans="1:5" ht="33" customHeight="1" x14ac:dyDescent="0.25">
      <c r="A43" s="152">
        <v>447</v>
      </c>
      <c r="B43" s="148" t="s">
        <v>418</v>
      </c>
      <c r="C43" s="188" t="s">
        <v>159</v>
      </c>
      <c r="D43" s="189"/>
      <c r="E43" s="190"/>
    </row>
    <row r="44" spans="1:5" ht="18.75" customHeight="1" thickBot="1" x14ac:dyDescent="0.3">
      <c r="A44" s="164">
        <v>447</v>
      </c>
      <c r="B44" s="148" t="s">
        <v>419</v>
      </c>
      <c r="C44" s="188" t="s">
        <v>160</v>
      </c>
      <c r="D44" s="189"/>
      <c r="E44" s="190"/>
    </row>
    <row r="45" spans="1:5" ht="38.25" customHeight="1" x14ac:dyDescent="0.25">
      <c r="A45" s="152">
        <v>447</v>
      </c>
      <c r="B45" s="148" t="s">
        <v>420</v>
      </c>
      <c r="C45" s="188" t="s">
        <v>161</v>
      </c>
      <c r="D45" s="189"/>
      <c r="E45" s="190"/>
    </row>
    <row r="46" spans="1:5" ht="51.75" customHeight="1" thickBot="1" x14ac:dyDescent="0.3">
      <c r="A46" s="164">
        <v>447</v>
      </c>
      <c r="B46" s="148" t="s">
        <v>421</v>
      </c>
      <c r="C46" s="188" t="s">
        <v>328</v>
      </c>
      <c r="D46" s="189"/>
      <c r="E46" s="190"/>
    </row>
    <row r="47" spans="1:5" ht="33" customHeight="1" x14ac:dyDescent="0.25">
      <c r="A47" s="152">
        <v>447</v>
      </c>
      <c r="B47" s="148" t="s">
        <v>422</v>
      </c>
      <c r="C47" s="188" t="s">
        <v>162</v>
      </c>
      <c r="D47" s="189"/>
      <c r="E47" s="190"/>
    </row>
    <row r="48" spans="1:5" ht="69.75" customHeight="1" thickBot="1" x14ac:dyDescent="0.3">
      <c r="A48" s="164">
        <v>447</v>
      </c>
      <c r="B48" s="148" t="s">
        <v>423</v>
      </c>
      <c r="C48" s="188" t="s">
        <v>329</v>
      </c>
      <c r="D48" s="189"/>
      <c r="E48" s="190"/>
    </row>
    <row r="49" spans="1:5" ht="23.25" customHeight="1" thickBot="1" x14ac:dyDescent="0.3">
      <c r="A49" s="152">
        <v>447</v>
      </c>
      <c r="B49" s="157" t="s">
        <v>163</v>
      </c>
      <c r="C49" s="158"/>
      <c r="D49" s="159" t="s">
        <v>164</v>
      </c>
      <c r="E49" s="160"/>
    </row>
    <row r="50" spans="1:5" ht="152.25" customHeight="1" x14ac:dyDescent="0.25">
      <c r="A50" s="191" t="s">
        <v>165</v>
      </c>
      <c r="B50" s="191"/>
      <c r="C50" s="191"/>
      <c r="D50" s="191"/>
      <c r="E50" s="191"/>
    </row>
  </sheetData>
  <mergeCells count="58">
    <mergeCell ref="D30:E30"/>
    <mergeCell ref="B10:C10"/>
    <mergeCell ref="D10:E10"/>
    <mergeCell ref="D1:E1"/>
    <mergeCell ref="D2:E2"/>
    <mergeCell ref="D4:E4"/>
    <mergeCell ref="A8:E8"/>
    <mergeCell ref="A9:E9"/>
    <mergeCell ref="B18:C18"/>
    <mergeCell ref="D18:E18"/>
    <mergeCell ref="D17:E17"/>
    <mergeCell ref="B11:C11"/>
    <mergeCell ref="D11:E11"/>
    <mergeCell ref="B12:C12"/>
    <mergeCell ref="D12:E12"/>
    <mergeCell ref="B13:C13"/>
    <mergeCell ref="D13:E13"/>
    <mergeCell ref="B14:C14"/>
    <mergeCell ref="D14:E14"/>
    <mergeCell ref="D16:E16"/>
    <mergeCell ref="B17:C17"/>
    <mergeCell ref="D15:E15"/>
    <mergeCell ref="B15:C15"/>
    <mergeCell ref="B22:C22"/>
    <mergeCell ref="D22:E22"/>
    <mergeCell ref="B19:C19"/>
    <mergeCell ref="D19:E19"/>
    <mergeCell ref="B20:C20"/>
    <mergeCell ref="D20:E20"/>
    <mergeCell ref="B21:C21"/>
    <mergeCell ref="D21:E21"/>
    <mergeCell ref="D27:E27"/>
    <mergeCell ref="C36:E36"/>
    <mergeCell ref="C28:E28"/>
    <mergeCell ref="C29:E29"/>
    <mergeCell ref="C43:E43"/>
    <mergeCell ref="C42:E42"/>
    <mergeCell ref="C31:E31"/>
    <mergeCell ref="C32:E32"/>
    <mergeCell ref="C33:E33"/>
    <mergeCell ref="C34:E34"/>
    <mergeCell ref="C35:E35"/>
    <mergeCell ref="D39:E39"/>
    <mergeCell ref="D40:E40"/>
    <mergeCell ref="C37:E37"/>
    <mergeCell ref="C38:E38"/>
    <mergeCell ref="D41:E41"/>
    <mergeCell ref="C24:E24"/>
    <mergeCell ref="C25:E25"/>
    <mergeCell ref="C26:E26"/>
    <mergeCell ref="B23:C23"/>
    <mergeCell ref="D23:E23"/>
    <mergeCell ref="C48:E48"/>
    <mergeCell ref="A50:E50"/>
    <mergeCell ref="C44:E44"/>
    <mergeCell ref="C45:E45"/>
    <mergeCell ref="C46:E46"/>
    <mergeCell ref="C47:E47"/>
  </mergeCells>
  <phoneticPr fontId="22" type="noConversion"/>
  <pageMargins left="0.70866141732283472" right="0.70866141732283472" top="0.74803149606299213" bottom="0.74803149606299213"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view="pageBreakPreview" zoomScaleNormal="100" zoomScaleSheetLayoutView="100" workbookViewId="0">
      <selection activeCell="C17" sqref="C17"/>
    </sheetView>
  </sheetViews>
  <sheetFormatPr defaultColWidth="9.140625" defaultRowHeight="15.75" x14ac:dyDescent="0.25"/>
  <cols>
    <col min="1" max="1" width="6.85546875" style="21" customWidth="1"/>
    <col min="2" max="2" width="22.140625" style="22" customWidth="1"/>
    <col min="3" max="3" width="81.5703125" style="22" customWidth="1"/>
    <col min="4" max="4" width="24.85546875" style="22" bestFit="1" customWidth="1"/>
    <col min="5" max="16384" width="9.140625" style="22"/>
  </cols>
  <sheetData>
    <row r="1" spans="1:6" x14ac:dyDescent="0.25">
      <c r="C1" s="40" t="s">
        <v>249</v>
      </c>
    </row>
    <row r="2" spans="1:6" x14ac:dyDescent="0.25">
      <c r="C2" s="41" t="s">
        <v>166</v>
      </c>
      <c r="D2" s="30"/>
    </row>
    <row r="3" spans="1:6" x14ac:dyDescent="0.25">
      <c r="C3" s="40" t="s">
        <v>2</v>
      </c>
    </row>
    <row r="4" spans="1:6" x14ac:dyDescent="0.25">
      <c r="C4" s="40" t="s">
        <v>167</v>
      </c>
    </row>
    <row r="5" spans="1:6" x14ac:dyDescent="0.25">
      <c r="C5" s="6" t="s">
        <v>432</v>
      </c>
      <c r="D5" s="29"/>
      <c r="E5" s="29"/>
      <c r="F5" s="29"/>
    </row>
    <row r="6" spans="1:6" x14ac:dyDescent="0.25">
      <c r="A6" s="23"/>
      <c r="B6" s="24"/>
      <c r="C6" s="24"/>
    </row>
    <row r="7" spans="1:6" x14ac:dyDescent="0.25">
      <c r="A7" s="222" t="s">
        <v>3</v>
      </c>
      <c r="B7" s="222"/>
      <c r="C7" s="222"/>
    </row>
    <row r="8" spans="1:6" s="25" customFormat="1" x14ac:dyDescent="0.25">
      <c r="A8" s="42"/>
      <c r="B8" s="43"/>
      <c r="C8" s="43"/>
    </row>
    <row r="9" spans="1:6" ht="51" x14ac:dyDescent="0.25">
      <c r="A9" s="44" t="s">
        <v>145</v>
      </c>
      <c r="B9" s="45" t="s">
        <v>74</v>
      </c>
      <c r="C9" s="45" t="s">
        <v>4</v>
      </c>
      <c r="D9" s="26"/>
    </row>
    <row r="10" spans="1:6" hidden="1" x14ac:dyDescent="0.25">
      <c r="A10" s="44"/>
      <c r="B10" s="45"/>
      <c r="C10" s="45"/>
      <c r="D10" s="26"/>
    </row>
    <row r="11" spans="1:6" ht="26.25" hidden="1" x14ac:dyDescent="0.25">
      <c r="A11" s="44" t="s">
        <v>168</v>
      </c>
      <c r="B11" s="45"/>
      <c r="C11" s="45" t="s">
        <v>169</v>
      </c>
      <c r="D11" s="26"/>
    </row>
    <row r="12" spans="1:6" ht="26.25" hidden="1" x14ac:dyDescent="0.25">
      <c r="A12" s="46" t="s">
        <v>168</v>
      </c>
      <c r="B12" s="47" t="s">
        <v>170</v>
      </c>
      <c r="C12" s="48" t="s">
        <v>171</v>
      </c>
      <c r="D12" s="26"/>
    </row>
    <row r="13" spans="1:6" hidden="1" x14ac:dyDescent="0.25">
      <c r="A13" s="44" t="s">
        <v>172</v>
      </c>
      <c r="B13" s="223" t="s">
        <v>173</v>
      </c>
      <c r="C13" s="224"/>
      <c r="D13" s="27"/>
    </row>
    <row r="14" spans="1:6" ht="26.25" x14ac:dyDescent="0.25">
      <c r="A14" s="46" t="s">
        <v>306</v>
      </c>
      <c r="B14" s="47" t="s">
        <v>174</v>
      </c>
      <c r="C14" s="49" t="s">
        <v>175</v>
      </c>
    </row>
    <row r="15" spans="1:6" ht="26.25" x14ac:dyDescent="0.25">
      <c r="A15" s="46" t="s">
        <v>306</v>
      </c>
      <c r="B15" s="47" t="s">
        <v>176</v>
      </c>
      <c r="C15" s="49" t="s">
        <v>177</v>
      </c>
    </row>
    <row r="16" spans="1:6" ht="26.25" x14ac:dyDescent="0.25">
      <c r="A16" s="46" t="s">
        <v>306</v>
      </c>
      <c r="B16" s="47" t="s">
        <v>178</v>
      </c>
      <c r="C16" s="49" t="s">
        <v>179</v>
      </c>
    </row>
    <row r="17" spans="1:3" ht="26.25" x14ac:dyDescent="0.25">
      <c r="A17" s="46" t="s">
        <v>306</v>
      </c>
      <c r="B17" s="47" t="s">
        <v>180</v>
      </c>
      <c r="C17" s="49" t="s">
        <v>181</v>
      </c>
    </row>
    <row r="18" spans="1:3" x14ac:dyDescent="0.25">
      <c r="A18" s="46" t="s">
        <v>306</v>
      </c>
      <c r="B18" s="47" t="s">
        <v>182</v>
      </c>
      <c r="C18" s="49" t="s">
        <v>183</v>
      </c>
    </row>
    <row r="19" spans="1:3" x14ac:dyDescent="0.25">
      <c r="A19" s="46" t="s">
        <v>306</v>
      </c>
      <c r="B19" s="47" t="s">
        <v>184</v>
      </c>
      <c r="C19" s="49" t="s">
        <v>70</v>
      </c>
    </row>
    <row r="20" spans="1:3" ht="51.75" x14ac:dyDescent="0.25">
      <c r="A20" s="46" t="s">
        <v>306</v>
      </c>
      <c r="B20" s="47" t="s">
        <v>370</v>
      </c>
      <c r="C20" s="49" t="s">
        <v>185</v>
      </c>
    </row>
    <row r="21" spans="1:3" ht="26.25" x14ac:dyDescent="0.25">
      <c r="A21" s="46" t="s">
        <v>306</v>
      </c>
      <c r="B21" s="47" t="s">
        <v>371</v>
      </c>
      <c r="C21" s="49" t="s">
        <v>186</v>
      </c>
    </row>
    <row r="22" spans="1:3" x14ac:dyDescent="0.25">
      <c r="A22" s="46" t="s">
        <v>306</v>
      </c>
      <c r="B22" s="47" t="s">
        <v>187</v>
      </c>
      <c r="C22" s="49" t="s">
        <v>188</v>
      </c>
    </row>
    <row r="23" spans="1:3" ht="26.25" x14ac:dyDescent="0.25">
      <c r="A23" s="46" t="s">
        <v>306</v>
      </c>
      <c r="B23" s="47" t="s">
        <v>189</v>
      </c>
      <c r="C23" s="49" t="s">
        <v>190</v>
      </c>
    </row>
  </sheetData>
  <mergeCells count="2">
    <mergeCell ref="A7:C7"/>
    <mergeCell ref="B13:C13"/>
  </mergeCells>
  <phoneticPr fontId="22" type="noConversion"/>
  <pageMargins left="0.70866141732283472" right="0.70866141732283472" top="0.74803149606299213" bottom="0.74803149606299213" header="0.31496062992125984" footer="0.31496062992125984"/>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BreakPreview" topLeftCell="A16" zoomScaleNormal="100" zoomScaleSheetLayoutView="100" workbookViewId="0">
      <selection activeCell="E6" sqref="E6"/>
    </sheetView>
  </sheetViews>
  <sheetFormatPr defaultColWidth="9.140625" defaultRowHeight="15" x14ac:dyDescent="0.25"/>
  <cols>
    <col min="1" max="1" width="47.28515625" style="39" customWidth="1"/>
    <col min="2" max="2" width="5.85546875" style="130" customWidth="1"/>
    <col min="3" max="3" width="4" style="130" customWidth="1"/>
    <col min="4" max="4" width="3.42578125" style="130" customWidth="1"/>
    <col min="5" max="5" width="11.28515625" style="130" customWidth="1"/>
    <col min="6" max="6" width="3.85546875" style="130" customWidth="1"/>
    <col min="7" max="7" width="9.5703125" style="38" customWidth="1"/>
    <col min="8" max="9" width="9.5703125" style="38" hidden="1" customWidth="1"/>
    <col min="10" max="256" width="9.140625" style="28"/>
    <col min="257" max="257" width="47.28515625" style="28" customWidth="1"/>
    <col min="258" max="258" width="5.85546875" style="28" customWidth="1"/>
    <col min="259" max="259" width="4" style="28" customWidth="1"/>
    <col min="260" max="260" width="3.42578125" style="28" customWidth="1"/>
    <col min="261" max="261" width="9.140625" style="28"/>
    <col min="262" max="262" width="3.85546875" style="28" customWidth="1"/>
    <col min="263" max="263" width="9.5703125" style="28" customWidth="1"/>
    <col min="264" max="265" width="0" style="28" hidden="1" customWidth="1"/>
    <col min="266" max="512" width="9.140625" style="28"/>
    <col min="513" max="513" width="47.28515625" style="28" customWidth="1"/>
    <col min="514" max="514" width="5.85546875" style="28" customWidth="1"/>
    <col min="515" max="515" width="4" style="28" customWidth="1"/>
    <col min="516" max="516" width="3.42578125" style="28" customWidth="1"/>
    <col min="517" max="517" width="9.140625" style="28"/>
    <col min="518" max="518" width="3.85546875" style="28" customWidth="1"/>
    <col min="519" max="519" width="9.5703125" style="28" customWidth="1"/>
    <col min="520" max="521" width="0" style="28" hidden="1" customWidth="1"/>
    <col min="522" max="768" width="9.140625" style="28"/>
    <col min="769" max="769" width="47.28515625" style="28" customWidth="1"/>
    <col min="770" max="770" width="5.85546875" style="28" customWidth="1"/>
    <col min="771" max="771" width="4" style="28" customWidth="1"/>
    <col min="772" max="772" width="3.42578125" style="28" customWidth="1"/>
    <col min="773" max="773" width="9.140625" style="28"/>
    <col min="774" max="774" width="3.85546875" style="28" customWidth="1"/>
    <col min="775" max="775" width="9.5703125" style="28" customWidth="1"/>
    <col min="776" max="777" width="0" style="28" hidden="1" customWidth="1"/>
    <col min="778" max="1024" width="9.140625" style="28"/>
    <col min="1025" max="1025" width="47.28515625" style="28" customWidth="1"/>
    <col min="1026" max="1026" width="5.85546875" style="28" customWidth="1"/>
    <col min="1027" max="1027" width="4" style="28" customWidth="1"/>
    <col min="1028" max="1028" width="3.42578125" style="28" customWidth="1"/>
    <col min="1029" max="1029" width="9.140625" style="28"/>
    <col min="1030" max="1030" width="3.85546875" style="28" customWidth="1"/>
    <col min="1031" max="1031" width="9.5703125" style="28" customWidth="1"/>
    <col min="1032" max="1033" width="0" style="28" hidden="1" customWidth="1"/>
    <col min="1034" max="1280" width="9.140625" style="28"/>
    <col min="1281" max="1281" width="47.28515625" style="28" customWidth="1"/>
    <col min="1282" max="1282" width="5.85546875" style="28" customWidth="1"/>
    <col min="1283" max="1283" width="4" style="28" customWidth="1"/>
    <col min="1284" max="1284" width="3.42578125" style="28" customWidth="1"/>
    <col min="1285" max="1285" width="9.140625" style="28"/>
    <col min="1286" max="1286" width="3.85546875" style="28" customWidth="1"/>
    <col min="1287" max="1287" width="9.5703125" style="28" customWidth="1"/>
    <col min="1288" max="1289" width="0" style="28" hidden="1" customWidth="1"/>
    <col min="1290" max="1536" width="9.140625" style="28"/>
    <col min="1537" max="1537" width="47.28515625" style="28" customWidth="1"/>
    <col min="1538" max="1538" width="5.85546875" style="28" customWidth="1"/>
    <col min="1539" max="1539" width="4" style="28" customWidth="1"/>
    <col min="1540" max="1540" width="3.42578125" style="28" customWidth="1"/>
    <col min="1541" max="1541" width="9.140625" style="28"/>
    <col min="1542" max="1542" width="3.85546875" style="28" customWidth="1"/>
    <col min="1543" max="1543" width="9.5703125" style="28" customWidth="1"/>
    <col min="1544" max="1545" width="0" style="28" hidden="1" customWidth="1"/>
    <col min="1546" max="1792" width="9.140625" style="28"/>
    <col min="1793" max="1793" width="47.28515625" style="28" customWidth="1"/>
    <col min="1794" max="1794" width="5.85546875" style="28" customWidth="1"/>
    <col min="1795" max="1795" width="4" style="28" customWidth="1"/>
    <col min="1796" max="1796" width="3.42578125" style="28" customWidth="1"/>
    <col min="1797" max="1797" width="9.140625" style="28"/>
    <col min="1798" max="1798" width="3.85546875" style="28" customWidth="1"/>
    <col min="1799" max="1799" width="9.5703125" style="28" customWidth="1"/>
    <col min="1800" max="1801" width="0" style="28" hidden="1" customWidth="1"/>
    <col min="1802" max="2048" width="9.140625" style="28"/>
    <col min="2049" max="2049" width="47.28515625" style="28" customWidth="1"/>
    <col min="2050" max="2050" width="5.85546875" style="28" customWidth="1"/>
    <col min="2051" max="2051" width="4" style="28" customWidth="1"/>
    <col min="2052" max="2052" width="3.42578125" style="28" customWidth="1"/>
    <col min="2053" max="2053" width="9.140625" style="28"/>
    <col min="2054" max="2054" width="3.85546875" style="28" customWidth="1"/>
    <col min="2055" max="2055" width="9.5703125" style="28" customWidth="1"/>
    <col min="2056" max="2057" width="0" style="28" hidden="1" customWidth="1"/>
    <col min="2058" max="2304" width="9.140625" style="28"/>
    <col min="2305" max="2305" width="47.28515625" style="28" customWidth="1"/>
    <col min="2306" max="2306" width="5.85546875" style="28" customWidth="1"/>
    <col min="2307" max="2307" width="4" style="28" customWidth="1"/>
    <col min="2308" max="2308" width="3.42578125" style="28" customWidth="1"/>
    <col min="2309" max="2309" width="9.140625" style="28"/>
    <col min="2310" max="2310" width="3.85546875" style="28" customWidth="1"/>
    <col min="2311" max="2311" width="9.5703125" style="28" customWidth="1"/>
    <col min="2312" max="2313" width="0" style="28" hidden="1" customWidth="1"/>
    <col min="2314" max="2560" width="9.140625" style="28"/>
    <col min="2561" max="2561" width="47.28515625" style="28" customWidth="1"/>
    <col min="2562" max="2562" width="5.85546875" style="28" customWidth="1"/>
    <col min="2563" max="2563" width="4" style="28" customWidth="1"/>
    <col min="2564" max="2564" width="3.42578125" style="28" customWidth="1"/>
    <col min="2565" max="2565" width="9.140625" style="28"/>
    <col min="2566" max="2566" width="3.85546875" style="28" customWidth="1"/>
    <col min="2567" max="2567" width="9.5703125" style="28" customWidth="1"/>
    <col min="2568" max="2569" width="0" style="28" hidden="1" customWidth="1"/>
    <col min="2570" max="2816" width="9.140625" style="28"/>
    <col min="2817" max="2817" width="47.28515625" style="28" customWidth="1"/>
    <col min="2818" max="2818" width="5.85546875" style="28" customWidth="1"/>
    <col min="2819" max="2819" width="4" style="28" customWidth="1"/>
    <col min="2820" max="2820" width="3.42578125" style="28" customWidth="1"/>
    <col min="2821" max="2821" width="9.140625" style="28"/>
    <col min="2822" max="2822" width="3.85546875" style="28" customWidth="1"/>
    <col min="2823" max="2823" width="9.5703125" style="28" customWidth="1"/>
    <col min="2824" max="2825" width="0" style="28" hidden="1" customWidth="1"/>
    <col min="2826" max="3072" width="9.140625" style="28"/>
    <col min="3073" max="3073" width="47.28515625" style="28" customWidth="1"/>
    <col min="3074" max="3074" width="5.85546875" style="28" customWidth="1"/>
    <col min="3075" max="3075" width="4" style="28" customWidth="1"/>
    <col min="3076" max="3076" width="3.42578125" style="28" customWidth="1"/>
    <col min="3077" max="3077" width="9.140625" style="28"/>
    <col min="3078" max="3078" width="3.85546875" style="28" customWidth="1"/>
    <col min="3079" max="3079" width="9.5703125" style="28" customWidth="1"/>
    <col min="3080" max="3081" width="0" style="28" hidden="1" customWidth="1"/>
    <col min="3082" max="3328" width="9.140625" style="28"/>
    <col min="3329" max="3329" width="47.28515625" style="28" customWidth="1"/>
    <col min="3330" max="3330" width="5.85546875" style="28" customWidth="1"/>
    <col min="3331" max="3331" width="4" style="28" customWidth="1"/>
    <col min="3332" max="3332" width="3.42578125" style="28" customWidth="1"/>
    <col min="3333" max="3333" width="9.140625" style="28"/>
    <col min="3334" max="3334" width="3.85546875" style="28" customWidth="1"/>
    <col min="3335" max="3335" width="9.5703125" style="28" customWidth="1"/>
    <col min="3336" max="3337" width="0" style="28" hidden="1" customWidth="1"/>
    <col min="3338" max="3584" width="9.140625" style="28"/>
    <col min="3585" max="3585" width="47.28515625" style="28" customWidth="1"/>
    <col min="3586" max="3586" width="5.85546875" style="28" customWidth="1"/>
    <col min="3587" max="3587" width="4" style="28" customWidth="1"/>
    <col min="3588" max="3588" width="3.42578125" style="28" customWidth="1"/>
    <col min="3589" max="3589" width="9.140625" style="28"/>
    <col min="3590" max="3590" width="3.85546875" style="28" customWidth="1"/>
    <col min="3591" max="3591" width="9.5703125" style="28" customWidth="1"/>
    <col min="3592" max="3593" width="0" style="28" hidden="1" customWidth="1"/>
    <col min="3594" max="3840" width="9.140625" style="28"/>
    <col min="3841" max="3841" width="47.28515625" style="28" customWidth="1"/>
    <col min="3842" max="3842" width="5.85546875" style="28" customWidth="1"/>
    <col min="3843" max="3843" width="4" style="28" customWidth="1"/>
    <col min="3844" max="3844" width="3.42578125" style="28" customWidth="1"/>
    <col min="3845" max="3845" width="9.140625" style="28"/>
    <col min="3846" max="3846" width="3.85546875" style="28" customWidth="1"/>
    <col min="3847" max="3847" width="9.5703125" style="28" customWidth="1"/>
    <col min="3848" max="3849" width="0" style="28" hidden="1" customWidth="1"/>
    <col min="3850" max="4096" width="9.140625" style="28"/>
    <col min="4097" max="4097" width="47.28515625" style="28" customWidth="1"/>
    <col min="4098" max="4098" width="5.85546875" style="28" customWidth="1"/>
    <col min="4099" max="4099" width="4" style="28" customWidth="1"/>
    <col min="4100" max="4100" width="3.42578125" style="28" customWidth="1"/>
    <col min="4101" max="4101" width="9.140625" style="28"/>
    <col min="4102" max="4102" width="3.85546875" style="28" customWidth="1"/>
    <col min="4103" max="4103" width="9.5703125" style="28" customWidth="1"/>
    <col min="4104" max="4105" width="0" style="28" hidden="1" customWidth="1"/>
    <col min="4106" max="4352" width="9.140625" style="28"/>
    <col min="4353" max="4353" width="47.28515625" style="28" customWidth="1"/>
    <col min="4354" max="4354" width="5.85546875" style="28" customWidth="1"/>
    <col min="4355" max="4355" width="4" style="28" customWidth="1"/>
    <col min="4356" max="4356" width="3.42578125" style="28" customWidth="1"/>
    <col min="4357" max="4357" width="9.140625" style="28"/>
    <col min="4358" max="4358" width="3.85546875" style="28" customWidth="1"/>
    <col min="4359" max="4359" width="9.5703125" style="28" customWidth="1"/>
    <col min="4360" max="4361" width="0" style="28" hidden="1" customWidth="1"/>
    <col min="4362" max="4608" width="9.140625" style="28"/>
    <col min="4609" max="4609" width="47.28515625" style="28" customWidth="1"/>
    <col min="4610" max="4610" width="5.85546875" style="28" customWidth="1"/>
    <col min="4611" max="4611" width="4" style="28" customWidth="1"/>
    <col min="4612" max="4612" width="3.42578125" style="28" customWidth="1"/>
    <col min="4613" max="4613" width="9.140625" style="28"/>
    <col min="4614" max="4614" width="3.85546875" style="28" customWidth="1"/>
    <col min="4615" max="4615" width="9.5703125" style="28" customWidth="1"/>
    <col min="4616" max="4617" width="0" style="28" hidden="1" customWidth="1"/>
    <col min="4618" max="4864" width="9.140625" style="28"/>
    <col min="4865" max="4865" width="47.28515625" style="28" customWidth="1"/>
    <col min="4866" max="4866" width="5.85546875" style="28" customWidth="1"/>
    <col min="4867" max="4867" width="4" style="28" customWidth="1"/>
    <col min="4868" max="4868" width="3.42578125" style="28" customWidth="1"/>
    <col min="4869" max="4869" width="9.140625" style="28"/>
    <col min="4870" max="4870" width="3.85546875" style="28" customWidth="1"/>
    <col min="4871" max="4871" width="9.5703125" style="28" customWidth="1"/>
    <col min="4872" max="4873" width="0" style="28" hidden="1" customWidth="1"/>
    <col min="4874" max="5120" width="9.140625" style="28"/>
    <col min="5121" max="5121" width="47.28515625" style="28" customWidth="1"/>
    <col min="5122" max="5122" width="5.85546875" style="28" customWidth="1"/>
    <col min="5123" max="5123" width="4" style="28" customWidth="1"/>
    <col min="5124" max="5124" width="3.42578125" style="28" customWidth="1"/>
    <col min="5125" max="5125" width="9.140625" style="28"/>
    <col min="5126" max="5126" width="3.85546875" style="28" customWidth="1"/>
    <col min="5127" max="5127" width="9.5703125" style="28" customWidth="1"/>
    <col min="5128" max="5129" width="0" style="28" hidden="1" customWidth="1"/>
    <col min="5130" max="5376" width="9.140625" style="28"/>
    <col min="5377" max="5377" width="47.28515625" style="28" customWidth="1"/>
    <col min="5378" max="5378" width="5.85546875" style="28" customWidth="1"/>
    <col min="5379" max="5379" width="4" style="28" customWidth="1"/>
    <col min="5380" max="5380" width="3.42578125" style="28" customWidth="1"/>
    <col min="5381" max="5381" width="9.140625" style="28"/>
    <col min="5382" max="5382" width="3.85546875" style="28" customWidth="1"/>
    <col min="5383" max="5383" width="9.5703125" style="28" customWidth="1"/>
    <col min="5384" max="5385" width="0" style="28" hidden="1" customWidth="1"/>
    <col min="5386" max="5632" width="9.140625" style="28"/>
    <col min="5633" max="5633" width="47.28515625" style="28" customWidth="1"/>
    <col min="5634" max="5634" width="5.85546875" style="28" customWidth="1"/>
    <col min="5635" max="5635" width="4" style="28" customWidth="1"/>
    <col min="5636" max="5636" width="3.42578125" style="28" customWidth="1"/>
    <col min="5637" max="5637" width="9.140625" style="28"/>
    <col min="5638" max="5638" width="3.85546875" style="28" customWidth="1"/>
    <col min="5639" max="5639" width="9.5703125" style="28" customWidth="1"/>
    <col min="5640" max="5641" width="0" style="28" hidden="1" customWidth="1"/>
    <col min="5642" max="5888" width="9.140625" style="28"/>
    <col min="5889" max="5889" width="47.28515625" style="28" customWidth="1"/>
    <col min="5890" max="5890" width="5.85546875" style="28" customWidth="1"/>
    <col min="5891" max="5891" width="4" style="28" customWidth="1"/>
    <col min="5892" max="5892" width="3.42578125" style="28" customWidth="1"/>
    <col min="5893" max="5893" width="9.140625" style="28"/>
    <col min="5894" max="5894" width="3.85546875" style="28" customWidth="1"/>
    <col min="5895" max="5895" width="9.5703125" style="28" customWidth="1"/>
    <col min="5896" max="5897" width="0" style="28" hidden="1" customWidth="1"/>
    <col min="5898" max="6144" width="9.140625" style="28"/>
    <col min="6145" max="6145" width="47.28515625" style="28" customWidth="1"/>
    <col min="6146" max="6146" width="5.85546875" style="28" customWidth="1"/>
    <col min="6147" max="6147" width="4" style="28" customWidth="1"/>
    <col min="6148" max="6148" width="3.42578125" style="28" customWidth="1"/>
    <col min="6149" max="6149" width="9.140625" style="28"/>
    <col min="6150" max="6150" width="3.85546875" style="28" customWidth="1"/>
    <col min="6151" max="6151" width="9.5703125" style="28" customWidth="1"/>
    <col min="6152" max="6153" width="0" style="28" hidden="1" customWidth="1"/>
    <col min="6154" max="6400" width="9.140625" style="28"/>
    <col min="6401" max="6401" width="47.28515625" style="28" customWidth="1"/>
    <col min="6402" max="6402" width="5.85546875" style="28" customWidth="1"/>
    <col min="6403" max="6403" width="4" style="28" customWidth="1"/>
    <col min="6404" max="6404" width="3.42578125" style="28" customWidth="1"/>
    <col min="6405" max="6405" width="9.140625" style="28"/>
    <col min="6406" max="6406" width="3.85546875" style="28" customWidth="1"/>
    <col min="6407" max="6407" width="9.5703125" style="28" customWidth="1"/>
    <col min="6408" max="6409" width="0" style="28" hidden="1" customWidth="1"/>
    <col min="6410" max="6656" width="9.140625" style="28"/>
    <col min="6657" max="6657" width="47.28515625" style="28" customWidth="1"/>
    <col min="6658" max="6658" width="5.85546875" style="28" customWidth="1"/>
    <col min="6659" max="6659" width="4" style="28" customWidth="1"/>
    <col min="6660" max="6660" width="3.42578125" style="28" customWidth="1"/>
    <col min="6661" max="6661" width="9.140625" style="28"/>
    <col min="6662" max="6662" width="3.85546875" style="28" customWidth="1"/>
    <col min="6663" max="6663" width="9.5703125" style="28" customWidth="1"/>
    <col min="6664" max="6665" width="0" style="28" hidden="1" customWidth="1"/>
    <col min="6666" max="6912" width="9.140625" style="28"/>
    <col min="6913" max="6913" width="47.28515625" style="28" customWidth="1"/>
    <col min="6914" max="6914" width="5.85546875" style="28" customWidth="1"/>
    <col min="6915" max="6915" width="4" style="28" customWidth="1"/>
    <col min="6916" max="6916" width="3.42578125" style="28" customWidth="1"/>
    <col min="6917" max="6917" width="9.140625" style="28"/>
    <col min="6918" max="6918" width="3.85546875" style="28" customWidth="1"/>
    <col min="6919" max="6919" width="9.5703125" style="28" customWidth="1"/>
    <col min="6920" max="6921" width="0" style="28" hidden="1" customWidth="1"/>
    <col min="6922" max="7168" width="9.140625" style="28"/>
    <col min="7169" max="7169" width="47.28515625" style="28" customWidth="1"/>
    <col min="7170" max="7170" width="5.85546875" style="28" customWidth="1"/>
    <col min="7171" max="7171" width="4" style="28" customWidth="1"/>
    <col min="7172" max="7172" width="3.42578125" style="28" customWidth="1"/>
    <col min="7173" max="7173" width="9.140625" style="28"/>
    <col min="7174" max="7174" width="3.85546875" style="28" customWidth="1"/>
    <col min="7175" max="7175" width="9.5703125" style="28" customWidth="1"/>
    <col min="7176" max="7177" width="0" style="28" hidden="1" customWidth="1"/>
    <col min="7178" max="7424" width="9.140625" style="28"/>
    <col min="7425" max="7425" width="47.28515625" style="28" customWidth="1"/>
    <col min="7426" max="7426" width="5.85546875" style="28" customWidth="1"/>
    <col min="7427" max="7427" width="4" style="28" customWidth="1"/>
    <col min="7428" max="7428" width="3.42578125" style="28" customWidth="1"/>
    <col min="7429" max="7429" width="9.140625" style="28"/>
    <col min="7430" max="7430" width="3.85546875" style="28" customWidth="1"/>
    <col min="7431" max="7431" width="9.5703125" style="28" customWidth="1"/>
    <col min="7432" max="7433" width="0" style="28" hidden="1" customWidth="1"/>
    <col min="7434" max="7680" width="9.140625" style="28"/>
    <col min="7681" max="7681" width="47.28515625" style="28" customWidth="1"/>
    <col min="7682" max="7682" width="5.85546875" style="28" customWidth="1"/>
    <col min="7683" max="7683" width="4" style="28" customWidth="1"/>
    <col min="7684" max="7684" width="3.42578125" style="28" customWidth="1"/>
    <col min="7685" max="7685" width="9.140625" style="28"/>
    <col min="7686" max="7686" width="3.85546875" style="28" customWidth="1"/>
    <col min="7687" max="7687" width="9.5703125" style="28" customWidth="1"/>
    <col min="7688" max="7689" width="0" style="28" hidden="1" customWidth="1"/>
    <col min="7690" max="7936" width="9.140625" style="28"/>
    <col min="7937" max="7937" width="47.28515625" style="28" customWidth="1"/>
    <col min="7938" max="7938" width="5.85546875" style="28" customWidth="1"/>
    <col min="7939" max="7939" width="4" style="28" customWidth="1"/>
    <col min="7940" max="7940" width="3.42578125" style="28" customWidth="1"/>
    <col min="7941" max="7941" width="9.140625" style="28"/>
    <col min="7942" max="7942" width="3.85546875" style="28" customWidth="1"/>
    <col min="7943" max="7943" width="9.5703125" style="28" customWidth="1"/>
    <col min="7944" max="7945" width="0" style="28" hidden="1" customWidth="1"/>
    <col min="7946" max="8192" width="9.140625" style="28"/>
    <col min="8193" max="8193" width="47.28515625" style="28" customWidth="1"/>
    <col min="8194" max="8194" width="5.85546875" style="28" customWidth="1"/>
    <col min="8195" max="8195" width="4" style="28" customWidth="1"/>
    <col min="8196" max="8196" width="3.42578125" style="28" customWidth="1"/>
    <col min="8197" max="8197" width="9.140625" style="28"/>
    <col min="8198" max="8198" width="3.85546875" style="28" customWidth="1"/>
    <col min="8199" max="8199" width="9.5703125" style="28" customWidth="1"/>
    <col min="8200" max="8201" width="0" style="28" hidden="1" customWidth="1"/>
    <col min="8202" max="8448" width="9.140625" style="28"/>
    <col min="8449" max="8449" width="47.28515625" style="28" customWidth="1"/>
    <col min="8450" max="8450" width="5.85546875" style="28" customWidth="1"/>
    <col min="8451" max="8451" width="4" style="28" customWidth="1"/>
    <col min="8452" max="8452" width="3.42578125" style="28" customWidth="1"/>
    <col min="8453" max="8453" width="9.140625" style="28"/>
    <col min="8454" max="8454" width="3.85546875" style="28" customWidth="1"/>
    <col min="8455" max="8455" width="9.5703125" style="28" customWidth="1"/>
    <col min="8456" max="8457" width="0" style="28" hidden="1" customWidth="1"/>
    <col min="8458" max="8704" width="9.140625" style="28"/>
    <col min="8705" max="8705" width="47.28515625" style="28" customWidth="1"/>
    <col min="8706" max="8706" width="5.85546875" style="28" customWidth="1"/>
    <col min="8707" max="8707" width="4" style="28" customWidth="1"/>
    <col min="8708" max="8708" width="3.42578125" style="28" customWidth="1"/>
    <col min="8709" max="8709" width="9.140625" style="28"/>
    <col min="8710" max="8710" width="3.85546875" style="28" customWidth="1"/>
    <col min="8711" max="8711" width="9.5703125" style="28" customWidth="1"/>
    <col min="8712" max="8713" width="0" style="28" hidden="1" customWidth="1"/>
    <col min="8714" max="8960" width="9.140625" style="28"/>
    <col min="8961" max="8961" width="47.28515625" style="28" customWidth="1"/>
    <col min="8962" max="8962" width="5.85546875" style="28" customWidth="1"/>
    <col min="8963" max="8963" width="4" style="28" customWidth="1"/>
    <col min="8964" max="8964" width="3.42578125" style="28" customWidth="1"/>
    <col min="8965" max="8965" width="9.140625" style="28"/>
    <col min="8966" max="8966" width="3.85546875" style="28" customWidth="1"/>
    <col min="8967" max="8967" width="9.5703125" style="28" customWidth="1"/>
    <col min="8968" max="8969" width="0" style="28" hidden="1" customWidth="1"/>
    <col min="8970" max="9216" width="9.140625" style="28"/>
    <col min="9217" max="9217" width="47.28515625" style="28" customWidth="1"/>
    <col min="9218" max="9218" width="5.85546875" style="28" customWidth="1"/>
    <col min="9219" max="9219" width="4" style="28" customWidth="1"/>
    <col min="9220" max="9220" width="3.42578125" style="28" customWidth="1"/>
    <col min="9221" max="9221" width="9.140625" style="28"/>
    <col min="9222" max="9222" width="3.85546875" style="28" customWidth="1"/>
    <col min="9223" max="9223" width="9.5703125" style="28" customWidth="1"/>
    <col min="9224" max="9225" width="0" style="28" hidden="1" customWidth="1"/>
    <col min="9226" max="9472" width="9.140625" style="28"/>
    <col min="9473" max="9473" width="47.28515625" style="28" customWidth="1"/>
    <col min="9474" max="9474" width="5.85546875" style="28" customWidth="1"/>
    <col min="9475" max="9475" width="4" style="28" customWidth="1"/>
    <col min="9476" max="9476" width="3.42578125" style="28" customWidth="1"/>
    <col min="9477" max="9477" width="9.140625" style="28"/>
    <col min="9478" max="9478" width="3.85546875" style="28" customWidth="1"/>
    <col min="9479" max="9479" width="9.5703125" style="28" customWidth="1"/>
    <col min="9480" max="9481" width="0" style="28" hidden="1" customWidth="1"/>
    <col min="9482" max="9728" width="9.140625" style="28"/>
    <col min="9729" max="9729" width="47.28515625" style="28" customWidth="1"/>
    <col min="9730" max="9730" width="5.85546875" style="28" customWidth="1"/>
    <col min="9731" max="9731" width="4" style="28" customWidth="1"/>
    <col min="9732" max="9732" width="3.42578125" style="28" customWidth="1"/>
    <col min="9733" max="9733" width="9.140625" style="28"/>
    <col min="9734" max="9734" width="3.85546875" style="28" customWidth="1"/>
    <col min="9735" max="9735" width="9.5703125" style="28" customWidth="1"/>
    <col min="9736" max="9737" width="0" style="28" hidden="1" customWidth="1"/>
    <col min="9738" max="9984" width="9.140625" style="28"/>
    <col min="9985" max="9985" width="47.28515625" style="28" customWidth="1"/>
    <col min="9986" max="9986" width="5.85546875" style="28" customWidth="1"/>
    <col min="9987" max="9987" width="4" style="28" customWidth="1"/>
    <col min="9988" max="9988" width="3.42578125" style="28" customWidth="1"/>
    <col min="9989" max="9989" width="9.140625" style="28"/>
    <col min="9990" max="9990" width="3.85546875" style="28" customWidth="1"/>
    <col min="9991" max="9991" width="9.5703125" style="28" customWidth="1"/>
    <col min="9992" max="9993" width="0" style="28" hidden="1" customWidth="1"/>
    <col min="9994" max="10240" width="9.140625" style="28"/>
    <col min="10241" max="10241" width="47.28515625" style="28" customWidth="1"/>
    <col min="10242" max="10242" width="5.85546875" style="28" customWidth="1"/>
    <col min="10243" max="10243" width="4" style="28" customWidth="1"/>
    <col min="10244" max="10244" width="3.42578125" style="28" customWidth="1"/>
    <col min="10245" max="10245" width="9.140625" style="28"/>
    <col min="10246" max="10246" width="3.85546875" style="28" customWidth="1"/>
    <col min="10247" max="10247" width="9.5703125" style="28" customWidth="1"/>
    <col min="10248" max="10249" width="0" style="28" hidden="1" customWidth="1"/>
    <col min="10250" max="10496" width="9.140625" style="28"/>
    <col min="10497" max="10497" width="47.28515625" style="28" customWidth="1"/>
    <col min="10498" max="10498" width="5.85546875" style="28" customWidth="1"/>
    <col min="10499" max="10499" width="4" style="28" customWidth="1"/>
    <col min="10500" max="10500" width="3.42578125" style="28" customWidth="1"/>
    <col min="10501" max="10501" width="9.140625" style="28"/>
    <col min="10502" max="10502" width="3.85546875" style="28" customWidth="1"/>
    <col min="10503" max="10503" width="9.5703125" style="28" customWidth="1"/>
    <col min="10504" max="10505" width="0" style="28" hidden="1" customWidth="1"/>
    <col min="10506" max="10752" width="9.140625" style="28"/>
    <col min="10753" max="10753" width="47.28515625" style="28" customWidth="1"/>
    <col min="10754" max="10754" width="5.85546875" style="28" customWidth="1"/>
    <col min="10755" max="10755" width="4" style="28" customWidth="1"/>
    <col min="10756" max="10756" width="3.42578125" style="28" customWidth="1"/>
    <col min="10757" max="10757" width="9.140625" style="28"/>
    <col min="10758" max="10758" width="3.85546875" style="28" customWidth="1"/>
    <col min="10759" max="10759" width="9.5703125" style="28" customWidth="1"/>
    <col min="10760" max="10761" width="0" style="28" hidden="1" customWidth="1"/>
    <col min="10762" max="11008" width="9.140625" style="28"/>
    <col min="11009" max="11009" width="47.28515625" style="28" customWidth="1"/>
    <col min="11010" max="11010" width="5.85546875" style="28" customWidth="1"/>
    <col min="11011" max="11011" width="4" style="28" customWidth="1"/>
    <col min="11012" max="11012" width="3.42578125" style="28" customWidth="1"/>
    <col min="11013" max="11013" width="9.140625" style="28"/>
    <col min="11014" max="11014" width="3.85546875" style="28" customWidth="1"/>
    <col min="11015" max="11015" width="9.5703125" style="28" customWidth="1"/>
    <col min="11016" max="11017" width="0" style="28" hidden="1" customWidth="1"/>
    <col min="11018" max="11264" width="9.140625" style="28"/>
    <col min="11265" max="11265" width="47.28515625" style="28" customWidth="1"/>
    <col min="11266" max="11266" width="5.85546875" style="28" customWidth="1"/>
    <col min="11267" max="11267" width="4" style="28" customWidth="1"/>
    <col min="11268" max="11268" width="3.42578125" style="28" customWidth="1"/>
    <col min="11269" max="11269" width="9.140625" style="28"/>
    <col min="11270" max="11270" width="3.85546875" style="28" customWidth="1"/>
    <col min="11271" max="11271" width="9.5703125" style="28" customWidth="1"/>
    <col min="11272" max="11273" width="0" style="28" hidden="1" customWidth="1"/>
    <col min="11274" max="11520" width="9.140625" style="28"/>
    <col min="11521" max="11521" width="47.28515625" style="28" customWidth="1"/>
    <col min="11522" max="11522" width="5.85546875" style="28" customWidth="1"/>
    <col min="11523" max="11523" width="4" style="28" customWidth="1"/>
    <col min="11524" max="11524" width="3.42578125" style="28" customWidth="1"/>
    <col min="11525" max="11525" width="9.140625" style="28"/>
    <col min="11526" max="11526" width="3.85546875" style="28" customWidth="1"/>
    <col min="11527" max="11527" width="9.5703125" style="28" customWidth="1"/>
    <col min="11528" max="11529" width="0" style="28" hidden="1" customWidth="1"/>
    <col min="11530" max="11776" width="9.140625" style="28"/>
    <col min="11777" max="11777" width="47.28515625" style="28" customWidth="1"/>
    <col min="11778" max="11778" width="5.85546875" style="28" customWidth="1"/>
    <col min="11779" max="11779" width="4" style="28" customWidth="1"/>
    <col min="11780" max="11780" width="3.42578125" style="28" customWidth="1"/>
    <col min="11781" max="11781" width="9.140625" style="28"/>
    <col min="11782" max="11782" width="3.85546875" style="28" customWidth="1"/>
    <col min="11783" max="11783" width="9.5703125" style="28" customWidth="1"/>
    <col min="11784" max="11785" width="0" style="28" hidden="1" customWidth="1"/>
    <col min="11786" max="12032" width="9.140625" style="28"/>
    <col min="12033" max="12033" width="47.28515625" style="28" customWidth="1"/>
    <col min="12034" max="12034" width="5.85546875" style="28" customWidth="1"/>
    <col min="12035" max="12035" width="4" style="28" customWidth="1"/>
    <col min="12036" max="12036" width="3.42578125" style="28" customWidth="1"/>
    <col min="12037" max="12037" width="9.140625" style="28"/>
    <col min="12038" max="12038" width="3.85546875" style="28" customWidth="1"/>
    <col min="12039" max="12039" width="9.5703125" style="28" customWidth="1"/>
    <col min="12040" max="12041" width="0" style="28" hidden="1" customWidth="1"/>
    <col min="12042" max="12288" width="9.140625" style="28"/>
    <col min="12289" max="12289" width="47.28515625" style="28" customWidth="1"/>
    <col min="12290" max="12290" width="5.85546875" style="28" customWidth="1"/>
    <col min="12291" max="12291" width="4" style="28" customWidth="1"/>
    <col min="12292" max="12292" width="3.42578125" style="28" customWidth="1"/>
    <col min="12293" max="12293" width="9.140625" style="28"/>
    <col min="12294" max="12294" width="3.85546875" style="28" customWidth="1"/>
    <col min="12295" max="12295" width="9.5703125" style="28" customWidth="1"/>
    <col min="12296" max="12297" width="0" style="28" hidden="1" customWidth="1"/>
    <col min="12298" max="12544" width="9.140625" style="28"/>
    <col min="12545" max="12545" width="47.28515625" style="28" customWidth="1"/>
    <col min="12546" max="12546" width="5.85546875" style="28" customWidth="1"/>
    <col min="12547" max="12547" width="4" style="28" customWidth="1"/>
    <col min="12548" max="12548" width="3.42578125" style="28" customWidth="1"/>
    <col min="12549" max="12549" width="9.140625" style="28"/>
    <col min="12550" max="12550" width="3.85546875" style="28" customWidth="1"/>
    <col min="12551" max="12551" width="9.5703125" style="28" customWidth="1"/>
    <col min="12552" max="12553" width="0" style="28" hidden="1" customWidth="1"/>
    <col min="12554" max="12800" width="9.140625" style="28"/>
    <col min="12801" max="12801" width="47.28515625" style="28" customWidth="1"/>
    <col min="12802" max="12802" width="5.85546875" style="28" customWidth="1"/>
    <col min="12803" max="12803" width="4" style="28" customWidth="1"/>
    <col min="12804" max="12804" width="3.42578125" style="28" customWidth="1"/>
    <col min="12805" max="12805" width="9.140625" style="28"/>
    <col min="12806" max="12806" width="3.85546875" style="28" customWidth="1"/>
    <col min="12807" max="12807" width="9.5703125" style="28" customWidth="1"/>
    <col min="12808" max="12809" width="0" style="28" hidden="1" customWidth="1"/>
    <col min="12810" max="13056" width="9.140625" style="28"/>
    <col min="13057" max="13057" width="47.28515625" style="28" customWidth="1"/>
    <col min="13058" max="13058" width="5.85546875" style="28" customWidth="1"/>
    <col min="13059" max="13059" width="4" style="28" customWidth="1"/>
    <col min="13060" max="13060" width="3.42578125" style="28" customWidth="1"/>
    <col min="13061" max="13061" width="9.140625" style="28"/>
    <col min="13062" max="13062" width="3.85546875" style="28" customWidth="1"/>
    <col min="13063" max="13063" width="9.5703125" style="28" customWidth="1"/>
    <col min="13064" max="13065" width="0" style="28" hidden="1" customWidth="1"/>
    <col min="13066" max="13312" width="9.140625" style="28"/>
    <col min="13313" max="13313" width="47.28515625" style="28" customWidth="1"/>
    <col min="13314" max="13314" width="5.85546875" style="28" customWidth="1"/>
    <col min="13315" max="13315" width="4" style="28" customWidth="1"/>
    <col min="13316" max="13316" width="3.42578125" style="28" customWidth="1"/>
    <col min="13317" max="13317" width="9.140625" style="28"/>
    <col min="13318" max="13318" width="3.85546875" style="28" customWidth="1"/>
    <col min="13319" max="13319" width="9.5703125" style="28" customWidth="1"/>
    <col min="13320" max="13321" width="0" style="28" hidden="1" customWidth="1"/>
    <col min="13322" max="13568" width="9.140625" style="28"/>
    <col min="13569" max="13569" width="47.28515625" style="28" customWidth="1"/>
    <col min="13570" max="13570" width="5.85546875" style="28" customWidth="1"/>
    <col min="13571" max="13571" width="4" style="28" customWidth="1"/>
    <col min="13572" max="13572" width="3.42578125" style="28" customWidth="1"/>
    <col min="13573" max="13573" width="9.140625" style="28"/>
    <col min="13574" max="13574" width="3.85546875" style="28" customWidth="1"/>
    <col min="13575" max="13575" width="9.5703125" style="28" customWidth="1"/>
    <col min="13576" max="13577" width="0" style="28" hidden="1" customWidth="1"/>
    <col min="13578" max="13824" width="9.140625" style="28"/>
    <col min="13825" max="13825" width="47.28515625" style="28" customWidth="1"/>
    <col min="13826" max="13826" width="5.85546875" style="28" customWidth="1"/>
    <col min="13827" max="13827" width="4" style="28" customWidth="1"/>
    <col min="13828" max="13828" width="3.42578125" style="28" customWidth="1"/>
    <col min="13829" max="13829" width="9.140625" style="28"/>
    <col min="13830" max="13830" width="3.85546875" style="28" customWidth="1"/>
    <col min="13831" max="13831" width="9.5703125" style="28" customWidth="1"/>
    <col min="13832" max="13833" width="0" style="28" hidden="1" customWidth="1"/>
    <col min="13834" max="14080" width="9.140625" style="28"/>
    <col min="14081" max="14081" width="47.28515625" style="28" customWidth="1"/>
    <col min="14082" max="14082" width="5.85546875" style="28" customWidth="1"/>
    <col min="14083" max="14083" width="4" style="28" customWidth="1"/>
    <col min="14084" max="14084" width="3.42578125" style="28" customWidth="1"/>
    <col min="14085" max="14085" width="9.140625" style="28"/>
    <col min="14086" max="14086" width="3.85546875" style="28" customWidth="1"/>
    <col min="14087" max="14087" width="9.5703125" style="28" customWidth="1"/>
    <col min="14088" max="14089" width="0" style="28" hidden="1" customWidth="1"/>
    <col min="14090" max="14336" width="9.140625" style="28"/>
    <col min="14337" max="14337" width="47.28515625" style="28" customWidth="1"/>
    <col min="14338" max="14338" width="5.85546875" style="28" customWidth="1"/>
    <col min="14339" max="14339" width="4" style="28" customWidth="1"/>
    <col min="14340" max="14340" width="3.42578125" style="28" customWidth="1"/>
    <col min="14341" max="14341" width="9.140625" style="28"/>
    <col min="14342" max="14342" width="3.85546875" style="28" customWidth="1"/>
    <col min="14343" max="14343" width="9.5703125" style="28" customWidth="1"/>
    <col min="14344" max="14345" width="0" style="28" hidden="1" customWidth="1"/>
    <col min="14346" max="14592" width="9.140625" style="28"/>
    <col min="14593" max="14593" width="47.28515625" style="28" customWidth="1"/>
    <col min="14594" max="14594" width="5.85546875" style="28" customWidth="1"/>
    <col min="14595" max="14595" width="4" style="28" customWidth="1"/>
    <col min="14596" max="14596" width="3.42578125" style="28" customWidth="1"/>
    <col min="14597" max="14597" width="9.140625" style="28"/>
    <col min="14598" max="14598" width="3.85546875" style="28" customWidth="1"/>
    <col min="14599" max="14599" width="9.5703125" style="28" customWidth="1"/>
    <col min="14600" max="14601" width="0" style="28" hidden="1" customWidth="1"/>
    <col min="14602" max="14848" width="9.140625" style="28"/>
    <col min="14849" max="14849" width="47.28515625" style="28" customWidth="1"/>
    <col min="14850" max="14850" width="5.85546875" style="28" customWidth="1"/>
    <col min="14851" max="14851" width="4" style="28" customWidth="1"/>
    <col min="14852" max="14852" width="3.42578125" style="28" customWidth="1"/>
    <col min="14853" max="14853" width="9.140625" style="28"/>
    <col min="14854" max="14854" width="3.85546875" style="28" customWidth="1"/>
    <col min="14855" max="14855" width="9.5703125" style="28" customWidth="1"/>
    <col min="14856" max="14857" width="0" style="28" hidden="1" customWidth="1"/>
    <col min="14858" max="15104" width="9.140625" style="28"/>
    <col min="15105" max="15105" width="47.28515625" style="28" customWidth="1"/>
    <col min="15106" max="15106" width="5.85546875" style="28" customWidth="1"/>
    <col min="15107" max="15107" width="4" style="28" customWidth="1"/>
    <col min="15108" max="15108" width="3.42578125" style="28" customWidth="1"/>
    <col min="15109" max="15109" width="9.140625" style="28"/>
    <col min="15110" max="15110" width="3.85546875" style="28" customWidth="1"/>
    <col min="15111" max="15111" width="9.5703125" style="28" customWidth="1"/>
    <col min="15112" max="15113" width="0" style="28" hidden="1" customWidth="1"/>
    <col min="15114" max="15360" width="9.140625" style="28"/>
    <col min="15361" max="15361" width="47.28515625" style="28" customWidth="1"/>
    <col min="15362" max="15362" width="5.85546875" style="28" customWidth="1"/>
    <col min="15363" max="15363" width="4" style="28" customWidth="1"/>
    <col min="15364" max="15364" width="3.42578125" style="28" customWidth="1"/>
    <col min="15365" max="15365" width="9.140625" style="28"/>
    <col min="15366" max="15366" width="3.85546875" style="28" customWidth="1"/>
    <col min="15367" max="15367" width="9.5703125" style="28" customWidth="1"/>
    <col min="15368" max="15369" width="0" style="28" hidden="1" customWidth="1"/>
    <col min="15370" max="15616" width="9.140625" style="28"/>
    <col min="15617" max="15617" width="47.28515625" style="28" customWidth="1"/>
    <col min="15618" max="15618" width="5.85546875" style="28" customWidth="1"/>
    <col min="15619" max="15619" width="4" style="28" customWidth="1"/>
    <col min="15620" max="15620" width="3.42578125" style="28" customWidth="1"/>
    <col min="15621" max="15621" width="9.140625" style="28"/>
    <col min="15622" max="15622" width="3.85546875" style="28" customWidth="1"/>
    <col min="15623" max="15623" width="9.5703125" style="28" customWidth="1"/>
    <col min="15624" max="15625" width="0" style="28" hidden="1" customWidth="1"/>
    <col min="15626" max="15872" width="9.140625" style="28"/>
    <col min="15873" max="15873" width="47.28515625" style="28" customWidth="1"/>
    <col min="15874" max="15874" width="5.85546875" style="28" customWidth="1"/>
    <col min="15875" max="15875" width="4" style="28" customWidth="1"/>
    <col min="15876" max="15876" width="3.42578125" style="28" customWidth="1"/>
    <col min="15877" max="15877" width="9.140625" style="28"/>
    <col min="15878" max="15878" width="3.85546875" style="28" customWidth="1"/>
    <col min="15879" max="15879" width="9.5703125" style="28" customWidth="1"/>
    <col min="15880" max="15881" width="0" style="28" hidden="1" customWidth="1"/>
    <col min="15882" max="16128" width="9.140625" style="28"/>
    <col min="16129" max="16129" width="47.28515625" style="28" customWidth="1"/>
    <col min="16130" max="16130" width="5.85546875" style="28" customWidth="1"/>
    <col min="16131" max="16131" width="4" style="28" customWidth="1"/>
    <col min="16132" max="16132" width="3.42578125" style="28" customWidth="1"/>
    <col min="16133" max="16133" width="9.140625" style="28"/>
    <col min="16134" max="16134" width="3.85546875" style="28" customWidth="1"/>
    <col min="16135" max="16135" width="9.5703125" style="28" customWidth="1"/>
    <col min="16136" max="16137" width="0" style="28" hidden="1" customWidth="1"/>
    <col min="16138" max="16384" width="9.140625" style="28"/>
  </cols>
  <sheetData>
    <row r="1" spans="1:9" s="99" customFormat="1" ht="13.5" hidden="1" customHeight="1" x14ac:dyDescent="0.25">
      <c r="A1" s="127"/>
      <c r="B1" s="128"/>
      <c r="C1" s="128"/>
      <c r="D1" s="128"/>
      <c r="E1" s="128"/>
      <c r="F1" s="128"/>
      <c r="G1" s="129"/>
      <c r="H1" s="129"/>
      <c r="I1" s="129"/>
    </row>
    <row r="2" spans="1:9" x14ac:dyDescent="0.25">
      <c r="E2" s="100"/>
      <c r="F2" s="100"/>
      <c r="G2" s="6" t="s">
        <v>347</v>
      </c>
    </row>
    <row r="3" spans="1:9" x14ac:dyDescent="0.25">
      <c r="A3" s="101"/>
      <c r="B3" s="101"/>
      <c r="C3" s="101"/>
      <c r="D3" s="101"/>
      <c r="E3" s="101"/>
      <c r="F3" s="101"/>
      <c r="G3" s="88" t="s">
        <v>48</v>
      </c>
    </row>
    <row r="4" spans="1:9" x14ac:dyDescent="0.25">
      <c r="A4" s="102"/>
      <c r="B4" s="102"/>
      <c r="C4" s="102"/>
      <c r="D4" s="102"/>
      <c r="E4" s="102"/>
      <c r="F4" s="102"/>
      <c r="G4" s="88" t="str">
        <f>"муниципального образования """&amp;RIGHT(G11,LEN(G11)-FIND("*",G11,1))&amp;""""</f>
        <v>муниципального образования "Мысовское"</v>
      </c>
    </row>
    <row r="5" spans="1:9" x14ac:dyDescent="0.25">
      <c r="C5" s="131"/>
      <c r="D5" s="131"/>
      <c r="E5" s="131"/>
      <c r="F5" s="131"/>
      <c r="G5" s="88" t="str">
        <f>MID(G11,FIND("Узел",G11,1)+5,FIND("*",G11,1)-FIND("Узел",G11,1)-5)&amp; " Удмуртской Республики"</f>
        <v>Кезского района Удмуртской Республики</v>
      </c>
    </row>
    <row r="6" spans="1:9" x14ac:dyDescent="0.25">
      <c r="G6" s="96" t="s">
        <v>432</v>
      </c>
    </row>
    <row r="7" spans="1:9" ht="51" customHeight="1" x14ac:dyDescent="0.25">
      <c r="A7" s="172" t="str">
        <f>"Ведомственная структура расходов бюджета поселения """&amp;MID(G11,FIND("*",G11,1)+1,LEN(G11)-FIND("*",G11,1))&amp;""" "&amp;MID(G11,FIND("%",G11,1)+5,FIND("*",G11,1)-FIND("%",G11,1)-5)&amp;" на "&amp;MID(G11,FIND("Проект",G11,1)+7,4)&amp;" год"</f>
        <v>Ведомственная структура расходов бюджета поселения "Мысовское"  Кезского района на 2019 год</v>
      </c>
      <c r="B7" s="172"/>
      <c r="C7" s="172"/>
      <c r="D7" s="172"/>
      <c r="E7" s="172"/>
      <c r="F7" s="172"/>
      <c r="G7" s="172"/>
      <c r="H7" s="103"/>
      <c r="I7" s="103"/>
    </row>
    <row r="8" spans="1:9" x14ac:dyDescent="0.25">
      <c r="E8" s="132"/>
      <c r="F8" s="132"/>
      <c r="G8" s="133" t="s">
        <v>262</v>
      </c>
    </row>
    <row r="9" spans="1:9" ht="57.75" customHeight="1" x14ac:dyDescent="0.25">
      <c r="A9" s="149" t="s">
        <v>49</v>
      </c>
      <c r="B9" s="149" t="s">
        <v>263</v>
      </c>
      <c r="C9" s="150" t="s">
        <v>264</v>
      </c>
      <c r="D9" s="150" t="s">
        <v>265</v>
      </c>
      <c r="E9" s="149" t="s">
        <v>55</v>
      </c>
      <c r="F9" s="151" t="s">
        <v>56</v>
      </c>
      <c r="G9" s="80" t="str">
        <f>"Сумма на "&amp;MID(G11,FIND("Проект",G11,1)+7,4)&amp;" год"</f>
        <v>Сумма на 2019 год</v>
      </c>
      <c r="H9" s="80" t="str">
        <f>MID(H11,FIND("Проект",H11,1)+7,4)&amp;" ББ="&amp;LEFT(RIGHT(H10,12),2)</f>
        <v>2019 ББ=20</v>
      </c>
      <c r="I9" s="80" t="str">
        <f>MID(I11,FIND("Проект",I11,1)+7,4)&amp;" ББ="&amp;LEFT(RIGHT(I10,12),2)</f>
        <v>2019 ББ=22</v>
      </c>
    </row>
    <row r="10" spans="1:9" s="84" customFormat="1" ht="36.75" hidden="1" customHeight="1" x14ac:dyDescent="0.2">
      <c r="A10" s="81" t="s">
        <v>50</v>
      </c>
      <c r="B10" s="104" t="s">
        <v>266</v>
      </c>
      <c r="C10" s="104" t="s">
        <v>267</v>
      </c>
      <c r="D10" s="104" t="s">
        <v>268</v>
      </c>
      <c r="E10" s="104" t="s">
        <v>269</v>
      </c>
      <c r="F10" s="104" t="s">
        <v>57</v>
      </c>
      <c r="G10" s="105" t="s">
        <v>372</v>
      </c>
      <c r="H10" s="105" t="s">
        <v>373</v>
      </c>
      <c r="I10" s="105" t="s">
        <v>374</v>
      </c>
    </row>
    <row r="11" spans="1:9" s="87" customFormat="1" ht="57.75" hidden="1" customHeight="1" x14ac:dyDescent="0.2">
      <c r="A11" s="85" t="s">
        <v>49</v>
      </c>
      <c r="B11" s="106" t="s">
        <v>270</v>
      </c>
      <c r="C11" s="106" t="s">
        <v>264</v>
      </c>
      <c r="D11" s="106" t="s">
        <v>265</v>
      </c>
      <c r="E11" s="106" t="s">
        <v>271</v>
      </c>
      <c r="F11" s="106" t="s">
        <v>58</v>
      </c>
      <c r="G11" s="2" t="s">
        <v>375</v>
      </c>
      <c r="H11" s="3" t="s">
        <v>375</v>
      </c>
      <c r="I11" s="3" t="s">
        <v>375</v>
      </c>
    </row>
    <row r="12" spans="1:9" s="87" customFormat="1" ht="14.25" hidden="1" x14ac:dyDescent="0.2">
      <c r="A12" s="134" t="s">
        <v>272</v>
      </c>
      <c r="B12" s="135" t="s">
        <v>51</v>
      </c>
      <c r="C12" s="135" t="s">
        <v>51</v>
      </c>
      <c r="D12" s="135" t="s">
        <v>51</v>
      </c>
      <c r="E12" s="135" t="s">
        <v>51</v>
      </c>
      <c r="F12" s="135" t="s">
        <v>51</v>
      </c>
      <c r="G12" s="136">
        <v>2096.8000000000002</v>
      </c>
      <c r="H12" s="136">
        <v>2096.8000000000002</v>
      </c>
      <c r="I12" s="136"/>
    </row>
    <row r="13" spans="1:9" s="87" customFormat="1" ht="24" x14ac:dyDescent="0.2">
      <c r="A13" s="134" t="s">
        <v>5</v>
      </c>
      <c r="B13" s="135" t="s">
        <v>306</v>
      </c>
      <c r="C13" s="135" t="s">
        <v>51</v>
      </c>
      <c r="D13" s="135" t="s">
        <v>51</v>
      </c>
      <c r="E13" s="135" t="s">
        <v>51</v>
      </c>
      <c r="F13" s="135" t="s">
        <v>51</v>
      </c>
      <c r="G13" s="136">
        <v>2096.8000000000002</v>
      </c>
      <c r="H13" s="136">
        <v>2096.8000000000002</v>
      </c>
      <c r="I13" s="136"/>
    </row>
    <row r="14" spans="1:9" s="87" customFormat="1" ht="14.25" x14ac:dyDescent="0.2">
      <c r="A14" s="134" t="s">
        <v>273</v>
      </c>
      <c r="B14" s="135" t="s">
        <v>306</v>
      </c>
      <c r="C14" s="135" t="s">
        <v>31</v>
      </c>
      <c r="D14" s="135"/>
      <c r="E14" s="135" t="s">
        <v>51</v>
      </c>
      <c r="F14" s="135" t="s">
        <v>51</v>
      </c>
      <c r="G14" s="136">
        <v>1156.5</v>
      </c>
      <c r="H14" s="136">
        <v>1156.5</v>
      </c>
      <c r="I14" s="136"/>
    </row>
    <row r="15" spans="1:9" s="87" customFormat="1" ht="36" x14ac:dyDescent="0.2">
      <c r="A15" s="134" t="s">
        <v>274</v>
      </c>
      <c r="B15" s="135" t="s">
        <v>306</v>
      </c>
      <c r="C15" s="135" t="s">
        <v>31</v>
      </c>
      <c r="D15" s="135" t="s">
        <v>275</v>
      </c>
      <c r="E15" s="135" t="s">
        <v>51</v>
      </c>
      <c r="F15" s="135" t="s">
        <v>51</v>
      </c>
      <c r="G15" s="136">
        <v>480.2</v>
      </c>
      <c r="H15" s="136">
        <v>480.2</v>
      </c>
      <c r="I15" s="136"/>
    </row>
    <row r="16" spans="1:9" s="87" customFormat="1" ht="14.25" x14ac:dyDescent="0.2">
      <c r="A16" s="134" t="s">
        <v>219</v>
      </c>
      <c r="B16" s="135" t="s">
        <v>306</v>
      </c>
      <c r="C16" s="135" t="s">
        <v>31</v>
      </c>
      <c r="D16" s="135" t="s">
        <v>275</v>
      </c>
      <c r="E16" s="135" t="s">
        <v>251</v>
      </c>
      <c r="F16" s="135" t="s">
        <v>51</v>
      </c>
      <c r="G16" s="136">
        <v>480.2</v>
      </c>
      <c r="H16" s="136">
        <v>480.2</v>
      </c>
      <c r="I16" s="136"/>
    </row>
    <row r="17" spans="1:9" s="87" customFormat="1" ht="14.25" x14ac:dyDescent="0.2">
      <c r="A17" s="134" t="s">
        <v>256</v>
      </c>
      <c r="B17" s="135" t="s">
        <v>306</v>
      </c>
      <c r="C17" s="135" t="s">
        <v>31</v>
      </c>
      <c r="D17" s="135" t="s">
        <v>275</v>
      </c>
      <c r="E17" s="135" t="s">
        <v>257</v>
      </c>
      <c r="F17" s="135" t="s">
        <v>51</v>
      </c>
      <c r="G17" s="136">
        <v>480.2</v>
      </c>
      <c r="H17" s="136">
        <v>480.2</v>
      </c>
      <c r="I17" s="136"/>
    </row>
    <row r="18" spans="1:9" s="99" customFormat="1" ht="24.75" x14ac:dyDescent="0.25">
      <c r="A18" s="127" t="s">
        <v>253</v>
      </c>
      <c r="B18" s="128" t="s">
        <v>306</v>
      </c>
      <c r="C18" s="128" t="s">
        <v>31</v>
      </c>
      <c r="D18" s="128" t="s">
        <v>275</v>
      </c>
      <c r="E18" s="128" t="s">
        <v>257</v>
      </c>
      <c r="F18" s="128" t="s">
        <v>59</v>
      </c>
      <c r="G18" s="129">
        <v>368.8</v>
      </c>
      <c r="H18" s="129">
        <v>368.8</v>
      </c>
      <c r="I18" s="129"/>
    </row>
    <row r="19" spans="1:9" s="99" customFormat="1" ht="36.75" x14ac:dyDescent="0.25">
      <c r="A19" s="127" t="s">
        <v>254</v>
      </c>
      <c r="B19" s="128" t="s">
        <v>306</v>
      </c>
      <c r="C19" s="128" t="s">
        <v>31</v>
      </c>
      <c r="D19" s="128" t="s">
        <v>275</v>
      </c>
      <c r="E19" s="128" t="s">
        <v>257</v>
      </c>
      <c r="F19" s="128" t="s">
        <v>255</v>
      </c>
      <c r="G19" s="129">
        <v>111.4</v>
      </c>
      <c r="H19" s="129">
        <v>111.4</v>
      </c>
      <c r="I19" s="129"/>
    </row>
    <row r="20" spans="1:9" s="87" customFormat="1" ht="48" x14ac:dyDescent="0.2">
      <c r="A20" s="134" t="s">
        <v>276</v>
      </c>
      <c r="B20" s="135" t="s">
        <v>306</v>
      </c>
      <c r="C20" s="135" t="s">
        <v>31</v>
      </c>
      <c r="D20" s="135" t="s">
        <v>277</v>
      </c>
      <c r="E20" s="135" t="s">
        <v>51</v>
      </c>
      <c r="F20" s="135" t="s">
        <v>51</v>
      </c>
      <c r="G20" s="136">
        <v>676.3</v>
      </c>
      <c r="H20" s="136">
        <v>676.3</v>
      </c>
      <c r="I20" s="136"/>
    </row>
    <row r="21" spans="1:9" s="87" customFormat="1" ht="14.25" x14ac:dyDescent="0.2">
      <c r="A21" s="134" t="s">
        <v>219</v>
      </c>
      <c r="B21" s="135" t="s">
        <v>306</v>
      </c>
      <c r="C21" s="135" t="s">
        <v>31</v>
      </c>
      <c r="D21" s="135" t="s">
        <v>277</v>
      </c>
      <c r="E21" s="135" t="s">
        <v>251</v>
      </c>
      <c r="F21" s="135" t="s">
        <v>51</v>
      </c>
      <c r="G21" s="136">
        <v>676.3</v>
      </c>
      <c r="H21" s="136">
        <v>676.3</v>
      </c>
      <c r="I21" s="136"/>
    </row>
    <row r="22" spans="1:9" s="87" customFormat="1" ht="14.25" x14ac:dyDescent="0.2">
      <c r="A22" s="134" t="s">
        <v>220</v>
      </c>
      <c r="B22" s="135" t="s">
        <v>306</v>
      </c>
      <c r="C22" s="135" t="s">
        <v>31</v>
      </c>
      <c r="D22" s="135" t="s">
        <v>277</v>
      </c>
      <c r="E22" s="135" t="s">
        <v>258</v>
      </c>
      <c r="F22" s="135" t="s">
        <v>51</v>
      </c>
      <c r="G22" s="136">
        <v>676.3</v>
      </c>
      <c r="H22" s="136">
        <v>676.3</v>
      </c>
      <c r="I22" s="136"/>
    </row>
    <row r="23" spans="1:9" s="99" customFormat="1" ht="24.75" x14ac:dyDescent="0.25">
      <c r="A23" s="127" t="s">
        <v>253</v>
      </c>
      <c r="B23" s="128" t="s">
        <v>306</v>
      </c>
      <c r="C23" s="128" t="s">
        <v>31</v>
      </c>
      <c r="D23" s="128" t="s">
        <v>277</v>
      </c>
      <c r="E23" s="128" t="s">
        <v>258</v>
      </c>
      <c r="F23" s="128" t="s">
        <v>59</v>
      </c>
      <c r="G23" s="129">
        <v>459.7</v>
      </c>
      <c r="H23" s="129">
        <v>459.7</v>
      </c>
      <c r="I23" s="129"/>
    </row>
    <row r="24" spans="1:9" s="99" customFormat="1" ht="36.75" x14ac:dyDescent="0.25">
      <c r="A24" s="127" t="s">
        <v>254</v>
      </c>
      <c r="B24" s="128" t="s">
        <v>306</v>
      </c>
      <c r="C24" s="128" t="s">
        <v>31</v>
      </c>
      <c r="D24" s="128" t="s">
        <v>277</v>
      </c>
      <c r="E24" s="128" t="s">
        <v>258</v>
      </c>
      <c r="F24" s="128" t="s">
        <v>255</v>
      </c>
      <c r="G24" s="129">
        <v>138.80000000000001</v>
      </c>
      <c r="H24" s="129">
        <v>138.80000000000001</v>
      </c>
      <c r="I24" s="129"/>
    </row>
    <row r="25" spans="1:9" s="99" customFormat="1" x14ac:dyDescent="0.25">
      <c r="A25" s="127" t="s">
        <v>376</v>
      </c>
      <c r="B25" s="128" t="s">
        <v>306</v>
      </c>
      <c r="C25" s="128" t="s">
        <v>31</v>
      </c>
      <c r="D25" s="128" t="s">
        <v>277</v>
      </c>
      <c r="E25" s="128" t="s">
        <v>258</v>
      </c>
      <c r="F25" s="128" t="s">
        <v>60</v>
      </c>
      <c r="G25" s="129">
        <v>76.2</v>
      </c>
      <c r="H25" s="129">
        <v>76.2</v>
      </c>
      <c r="I25" s="129"/>
    </row>
    <row r="26" spans="1:9" s="99" customFormat="1" x14ac:dyDescent="0.25">
      <c r="A26" s="127" t="s">
        <v>221</v>
      </c>
      <c r="B26" s="128" t="s">
        <v>306</v>
      </c>
      <c r="C26" s="128" t="s">
        <v>31</v>
      </c>
      <c r="D26" s="128" t="s">
        <v>277</v>
      </c>
      <c r="E26" s="128" t="s">
        <v>258</v>
      </c>
      <c r="F26" s="128" t="s">
        <v>61</v>
      </c>
      <c r="G26" s="129">
        <v>0.6</v>
      </c>
      <c r="H26" s="129">
        <v>0.6</v>
      </c>
      <c r="I26" s="129"/>
    </row>
    <row r="27" spans="1:9" s="99" customFormat="1" x14ac:dyDescent="0.25">
      <c r="A27" s="127" t="s">
        <v>345</v>
      </c>
      <c r="B27" s="128" t="s">
        <v>306</v>
      </c>
      <c r="C27" s="128" t="s">
        <v>31</v>
      </c>
      <c r="D27" s="128" t="s">
        <v>277</v>
      </c>
      <c r="E27" s="128" t="s">
        <v>258</v>
      </c>
      <c r="F27" s="128" t="s">
        <v>346</v>
      </c>
      <c r="G27" s="129">
        <v>1</v>
      </c>
      <c r="H27" s="129">
        <v>1</v>
      </c>
      <c r="I27" s="129"/>
    </row>
    <row r="28" spans="1:9" s="87" customFormat="1" ht="14.25" x14ac:dyDescent="0.2">
      <c r="A28" s="134" t="s">
        <v>278</v>
      </c>
      <c r="B28" s="135" t="s">
        <v>306</v>
      </c>
      <c r="C28" s="135" t="s">
        <v>275</v>
      </c>
      <c r="D28" s="135"/>
      <c r="E28" s="135" t="s">
        <v>51</v>
      </c>
      <c r="F28" s="135" t="s">
        <v>51</v>
      </c>
      <c r="G28" s="136">
        <v>89</v>
      </c>
      <c r="H28" s="136">
        <v>89</v>
      </c>
      <c r="I28" s="136"/>
    </row>
    <row r="29" spans="1:9" s="87" customFormat="1" ht="14.25" x14ac:dyDescent="0.2">
      <c r="A29" s="134" t="s">
        <v>279</v>
      </c>
      <c r="B29" s="135" t="s">
        <v>306</v>
      </c>
      <c r="C29" s="135" t="s">
        <v>275</v>
      </c>
      <c r="D29" s="135" t="s">
        <v>280</v>
      </c>
      <c r="E29" s="135" t="s">
        <v>51</v>
      </c>
      <c r="F29" s="135" t="s">
        <v>51</v>
      </c>
      <c r="G29" s="136">
        <v>89</v>
      </c>
      <c r="H29" s="136">
        <v>89</v>
      </c>
      <c r="I29" s="136"/>
    </row>
    <row r="30" spans="1:9" s="87" customFormat="1" ht="14.25" x14ac:dyDescent="0.2">
      <c r="A30" s="134" t="s">
        <v>219</v>
      </c>
      <c r="B30" s="135" t="s">
        <v>306</v>
      </c>
      <c r="C30" s="135" t="s">
        <v>275</v>
      </c>
      <c r="D30" s="135" t="s">
        <v>280</v>
      </c>
      <c r="E30" s="135" t="s">
        <v>251</v>
      </c>
      <c r="F30" s="135" t="s">
        <v>51</v>
      </c>
      <c r="G30" s="136">
        <v>89</v>
      </c>
      <c r="H30" s="136">
        <v>89</v>
      </c>
      <c r="I30" s="136"/>
    </row>
    <row r="31" spans="1:9" s="87" customFormat="1" ht="24" x14ac:dyDescent="0.2">
      <c r="A31" s="134" t="s">
        <v>62</v>
      </c>
      <c r="B31" s="135" t="s">
        <v>306</v>
      </c>
      <c r="C31" s="135" t="s">
        <v>275</v>
      </c>
      <c r="D31" s="135" t="s">
        <v>280</v>
      </c>
      <c r="E31" s="135" t="s">
        <v>252</v>
      </c>
      <c r="F31" s="135" t="s">
        <v>51</v>
      </c>
      <c r="G31" s="136">
        <v>89</v>
      </c>
      <c r="H31" s="136">
        <v>89</v>
      </c>
      <c r="I31" s="136"/>
    </row>
    <row r="32" spans="1:9" s="99" customFormat="1" ht="24.75" x14ac:dyDescent="0.25">
      <c r="A32" s="127" t="s">
        <v>253</v>
      </c>
      <c r="B32" s="128" t="s">
        <v>306</v>
      </c>
      <c r="C32" s="128" t="s">
        <v>275</v>
      </c>
      <c r="D32" s="128" t="s">
        <v>280</v>
      </c>
      <c r="E32" s="128" t="s">
        <v>252</v>
      </c>
      <c r="F32" s="128" t="s">
        <v>59</v>
      </c>
      <c r="G32" s="129">
        <v>62.7</v>
      </c>
      <c r="H32" s="129">
        <v>62.7</v>
      </c>
      <c r="I32" s="129"/>
    </row>
    <row r="33" spans="1:9" s="99" customFormat="1" ht="36.75" x14ac:dyDescent="0.25">
      <c r="A33" s="127" t="s">
        <v>254</v>
      </c>
      <c r="B33" s="128" t="s">
        <v>306</v>
      </c>
      <c r="C33" s="128" t="s">
        <v>275</v>
      </c>
      <c r="D33" s="128" t="s">
        <v>280</v>
      </c>
      <c r="E33" s="128" t="s">
        <v>252</v>
      </c>
      <c r="F33" s="128" t="s">
        <v>255</v>
      </c>
      <c r="G33" s="129">
        <v>19</v>
      </c>
      <c r="H33" s="129">
        <v>19</v>
      </c>
      <c r="I33" s="129"/>
    </row>
    <row r="34" spans="1:9" s="99" customFormat="1" x14ac:dyDescent="0.25">
      <c r="A34" s="127" t="s">
        <v>376</v>
      </c>
      <c r="B34" s="128" t="s">
        <v>306</v>
      </c>
      <c r="C34" s="128" t="s">
        <v>275</v>
      </c>
      <c r="D34" s="128" t="s">
        <v>280</v>
      </c>
      <c r="E34" s="128" t="s">
        <v>252</v>
      </c>
      <c r="F34" s="128" t="s">
        <v>60</v>
      </c>
      <c r="G34" s="129">
        <v>7.3</v>
      </c>
      <c r="H34" s="129">
        <v>7.3</v>
      </c>
      <c r="I34" s="129"/>
    </row>
    <row r="35" spans="1:9" s="87" customFormat="1" ht="14.25" x14ac:dyDescent="0.2">
      <c r="A35" s="134" t="s">
        <v>281</v>
      </c>
      <c r="B35" s="135" t="s">
        <v>306</v>
      </c>
      <c r="C35" s="135" t="s">
        <v>277</v>
      </c>
      <c r="D35" s="135"/>
      <c r="E35" s="135" t="s">
        <v>51</v>
      </c>
      <c r="F35" s="135" t="s">
        <v>51</v>
      </c>
      <c r="G35" s="136">
        <v>851.3</v>
      </c>
      <c r="H35" s="136">
        <v>851.3</v>
      </c>
      <c r="I35" s="136"/>
    </row>
    <row r="36" spans="1:9" s="87" customFormat="1" ht="14.25" x14ac:dyDescent="0.2">
      <c r="A36" s="134" t="s">
        <v>377</v>
      </c>
      <c r="B36" s="135" t="s">
        <v>306</v>
      </c>
      <c r="C36" s="135" t="s">
        <v>277</v>
      </c>
      <c r="D36" s="135" t="s">
        <v>282</v>
      </c>
      <c r="E36" s="135" t="s">
        <v>51</v>
      </c>
      <c r="F36" s="135" t="s">
        <v>51</v>
      </c>
      <c r="G36" s="136">
        <v>851.3</v>
      </c>
      <c r="H36" s="136">
        <v>851.3</v>
      </c>
      <c r="I36" s="136"/>
    </row>
    <row r="37" spans="1:9" s="87" customFormat="1" ht="14.25" x14ac:dyDescent="0.2">
      <c r="A37" s="134" t="s">
        <v>219</v>
      </c>
      <c r="B37" s="135" t="s">
        <v>306</v>
      </c>
      <c r="C37" s="135" t="s">
        <v>277</v>
      </c>
      <c r="D37" s="135" t="s">
        <v>282</v>
      </c>
      <c r="E37" s="135" t="s">
        <v>251</v>
      </c>
      <c r="F37" s="135" t="s">
        <v>51</v>
      </c>
      <c r="G37" s="136">
        <v>851.3</v>
      </c>
      <c r="H37" s="136">
        <v>851.3</v>
      </c>
      <c r="I37" s="136"/>
    </row>
    <row r="38" spans="1:9" s="87" customFormat="1" ht="36" x14ac:dyDescent="0.2">
      <c r="A38" s="134" t="s">
        <v>222</v>
      </c>
      <c r="B38" s="135" t="s">
        <v>306</v>
      </c>
      <c r="C38" s="135" t="s">
        <v>277</v>
      </c>
      <c r="D38" s="135" t="s">
        <v>282</v>
      </c>
      <c r="E38" s="135" t="s">
        <v>259</v>
      </c>
      <c r="F38" s="135" t="s">
        <v>51</v>
      </c>
      <c r="G38" s="136">
        <v>781.3</v>
      </c>
      <c r="H38" s="136">
        <v>781.3</v>
      </c>
      <c r="I38" s="136"/>
    </row>
    <row r="39" spans="1:9" s="99" customFormat="1" x14ac:dyDescent="0.25">
      <c r="A39" s="127" t="s">
        <v>376</v>
      </c>
      <c r="B39" s="128" t="s">
        <v>306</v>
      </c>
      <c r="C39" s="128" t="s">
        <v>277</v>
      </c>
      <c r="D39" s="128" t="s">
        <v>282</v>
      </c>
      <c r="E39" s="128" t="s">
        <v>259</v>
      </c>
      <c r="F39" s="128" t="s">
        <v>60</v>
      </c>
      <c r="G39" s="129">
        <v>781.3</v>
      </c>
      <c r="H39" s="129">
        <v>781.3</v>
      </c>
      <c r="I39" s="129"/>
    </row>
    <row r="40" spans="1:9" s="87" customFormat="1" ht="14.25" x14ac:dyDescent="0.2">
      <c r="A40" s="134" t="s">
        <v>260</v>
      </c>
      <c r="B40" s="135" t="s">
        <v>306</v>
      </c>
      <c r="C40" s="135" t="s">
        <v>277</v>
      </c>
      <c r="D40" s="135" t="s">
        <v>282</v>
      </c>
      <c r="E40" s="135" t="s">
        <v>261</v>
      </c>
      <c r="F40" s="135" t="s">
        <v>51</v>
      </c>
      <c r="G40" s="136">
        <v>70</v>
      </c>
      <c r="H40" s="136">
        <v>70</v>
      </c>
      <c r="I40" s="136"/>
    </row>
    <row r="41" spans="1:9" s="99" customFormat="1" x14ac:dyDescent="0.25">
      <c r="A41" s="127" t="s">
        <v>376</v>
      </c>
      <c r="B41" s="128" t="s">
        <v>306</v>
      </c>
      <c r="C41" s="128" t="s">
        <v>277</v>
      </c>
      <c r="D41" s="128" t="s">
        <v>282</v>
      </c>
      <c r="E41" s="128" t="s">
        <v>261</v>
      </c>
      <c r="F41" s="128" t="s">
        <v>60</v>
      </c>
      <c r="G41" s="129">
        <v>70</v>
      </c>
      <c r="H41" s="129">
        <v>70</v>
      </c>
      <c r="I41" s="129"/>
    </row>
    <row r="42" spans="1:9" x14ac:dyDescent="0.25">
      <c r="A42" s="225" t="s">
        <v>52</v>
      </c>
      <c r="B42" s="226"/>
      <c r="C42" s="226"/>
      <c r="D42" s="226"/>
      <c r="E42" s="226"/>
      <c r="F42" s="227"/>
      <c r="G42" s="137">
        <f>G12</f>
        <v>2096.8000000000002</v>
      </c>
      <c r="H42" s="138"/>
      <c r="I42" s="138"/>
    </row>
  </sheetData>
  <mergeCells count="2">
    <mergeCell ref="A7:G7"/>
    <mergeCell ref="A42:F42"/>
  </mergeCells>
  <phoneticPr fontId="22" type="noConversion"/>
  <pageMargins left="0.70866141732283472" right="0.70866141732283472" top="0.74803149606299213" bottom="0.74803149606299213" header="0.31496062992125984" footer="0.31496062992125984"/>
  <pageSetup paperSize="9" scale="7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BreakPreview" topLeftCell="A20" zoomScaleNormal="100" zoomScaleSheetLayoutView="100" workbookViewId="0">
      <selection activeCell="A7" sqref="A7:J7"/>
    </sheetView>
  </sheetViews>
  <sheetFormatPr defaultRowHeight="15" x14ac:dyDescent="0.25"/>
  <cols>
    <col min="1" max="1" width="47.28515625" style="66" customWidth="1"/>
    <col min="2" max="2" width="5.85546875" style="107" customWidth="1"/>
    <col min="3" max="3" width="4" style="107" customWidth="1"/>
    <col min="4" max="4" width="3.42578125" style="107" customWidth="1"/>
    <col min="5" max="5" width="11.5703125" style="107" customWidth="1"/>
    <col min="6" max="6" width="3.85546875" style="107" customWidth="1"/>
    <col min="7" max="7" width="10.28515625" style="65" customWidth="1"/>
    <col min="8" max="9" width="10.28515625" style="65" hidden="1" customWidth="1"/>
    <col min="10" max="10" width="10.28515625" style="65" customWidth="1"/>
    <col min="11" max="12" width="8" style="65" hidden="1" customWidth="1"/>
    <col min="257" max="257" width="47.28515625" customWidth="1"/>
    <col min="258" max="258" width="5.85546875" customWidth="1"/>
    <col min="259" max="259" width="4" customWidth="1"/>
    <col min="260" max="260" width="3.42578125" customWidth="1"/>
    <col min="261" max="261" width="9.140625" customWidth="1"/>
    <col min="262" max="262" width="3.85546875" customWidth="1"/>
    <col min="263" max="263" width="10.28515625" customWidth="1"/>
    <col min="264" max="265" width="0" hidden="1" customWidth="1"/>
    <col min="266" max="266" width="10.28515625" customWidth="1"/>
    <col min="267" max="268" width="0" hidden="1" customWidth="1"/>
    <col min="513" max="513" width="47.28515625" customWidth="1"/>
    <col min="514" max="514" width="5.85546875" customWidth="1"/>
    <col min="515" max="515" width="4" customWidth="1"/>
    <col min="516" max="516" width="3.42578125" customWidth="1"/>
    <col min="517" max="517" width="9.140625" customWidth="1"/>
    <col min="518" max="518" width="3.85546875" customWidth="1"/>
    <col min="519" max="519" width="10.28515625" customWidth="1"/>
    <col min="520" max="521" width="0" hidden="1" customWidth="1"/>
    <col min="522" max="522" width="10.28515625" customWidth="1"/>
    <col min="523" max="524" width="0" hidden="1" customWidth="1"/>
    <col min="769" max="769" width="47.28515625" customWidth="1"/>
    <col min="770" max="770" width="5.85546875" customWidth="1"/>
    <col min="771" max="771" width="4" customWidth="1"/>
    <col min="772" max="772" width="3.42578125" customWidth="1"/>
    <col min="773" max="773" width="9.140625" customWidth="1"/>
    <col min="774" max="774" width="3.85546875" customWidth="1"/>
    <col min="775" max="775" width="10.28515625" customWidth="1"/>
    <col min="776" max="777" width="0" hidden="1" customWidth="1"/>
    <col min="778" max="778" width="10.28515625" customWidth="1"/>
    <col min="779" max="780" width="0" hidden="1" customWidth="1"/>
    <col min="1025" max="1025" width="47.28515625" customWidth="1"/>
    <col min="1026" max="1026" width="5.85546875" customWidth="1"/>
    <col min="1027" max="1027" width="4" customWidth="1"/>
    <col min="1028" max="1028" width="3.42578125" customWidth="1"/>
    <col min="1029" max="1029" width="9.140625" customWidth="1"/>
    <col min="1030" max="1030" width="3.85546875" customWidth="1"/>
    <col min="1031" max="1031" width="10.28515625" customWidth="1"/>
    <col min="1032" max="1033" width="0" hidden="1" customWidth="1"/>
    <col min="1034" max="1034" width="10.28515625" customWidth="1"/>
    <col min="1035" max="1036" width="0" hidden="1" customWidth="1"/>
    <col min="1281" max="1281" width="47.28515625" customWidth="1"/>
    <col min="1282" max="1282" width="5.85546875" customWidth="1"/>
    <col min="1283" max="1283" width="4" customWidth="1"/>
    <col min="1284" max="1284" width="3.42578125" customWidth="1"/>
    <col min="1285" max="1285" width="9.140625" customWidth="1"/>
    <col min="1286" max="1286" width="3.85546875" customWidth="1"/>
    <col min="1287" max="1287" width="10.28515625" customWidth="1"/>
    <col min="1288" max="1289" width="0" hidden="1" customWidth="1"/>
    <col min="1290" max="1290" width="10.28515625" customWidth="1"/>
    <col min="1291" max="1292" width="0" hidden="1" customWidth="1"/>
    <col min="1537" max="1537" width="47.28515625" customWidth="1"/>
    <col min="1538" max="1538" width="5.85546875" customWidth="1"/>
    <col min="1539" max="1539" width="4" customWidth="1"/>
    <col min="1540" max="1540" width="3.42578125" customWidth="1"/>
    <col min="1541" max="1541" width="9.140625" customWidth="1"/>
    <col min="1542" max="1542" width="3.85546875" customWidth="1"/>
    <col min="1543" max="1543" width="10.28515625" customWidth="1"/>
    <col min="1544" max="1545" width="0" hidden="1" customWidth="1"/>
    <col min="1546" max="1546" width="10.28515625" customWidth="1"/>
    <col min="1547" max="1548" width="0" hidden="1" customWidth="1"/>
    <col min="1793" max="1793" width="47.28515625" customWidth="1"/>
    <col min="1794" max="1794" width="5.85546875" customWidth="1"/>
    <col min="1795" max="1795" width="4" customWidth="1"/>
    <col min="1796" max="1796" width="3.42578125" customWidth="1"/>
    <col min="1797" max="1797" width="9.140625" customWidth="1"/>
    <col min="1798" max="1798" width="3.85546875" customWidth="1"/>
    <col min="1799" max="1799" width="10.28515625" customWidth="1"/>
    <col min="1800" max="1801" width="0" hidden="1" customWidth="1"/>
    <col min="1802" max="1802" width="10.28515625" customWidth="1"/>
    <col min="1803" max="1804" width="0" hidden="1" customWidth="1"/>
    <col min="2049" max="2049" width="47.28515625" customWidth="1"/>
    <col min="2050" max="2050" width="5.85546875" customWidth="1"/>
    <col min="2051" max="2051" width="4" customWidth="1"/>
    <col min="2052" max="2052" width="3.42578125" customWidth="1"/>
    <col min="2053" max="2053" width="9.140625" customWidth="1"/>
    <col min="2054" max="2054" width="3.85546875" customWidth="1"/>
    <col min="2055" max="2055" width="10.28515625" customWidth="1"/>
    <col min="2056" max="2057" width="0" hidden="1" customWidth="1"/>
    <col min="2058" max="2058" width="10.28515625" customWidth="1"/>
    <col min="2059" max="2060" width="0" hidden="1" customWidth="1"/>
    <col min="2305" max="2305" width="47.28515625" customWidth="1"/>
    <col min="2306" max="2306" width="5.85546875" customWidth="1"/>
    <col min="2307" max="2307" width="4" customWidth="1"/>
    <col min="2308" max="2308" width="3.42578125" customWidth="1"/>
    <col min="2309" max="2309" width="9.140625" customWidth="1"/>
    <col min="2310" max="2310" width="3.85546875" customWidth="1"/>
    <col min="2311" max="2311" width="10.28515625" customWidth="1"/>
    <col min="2312" max="2313" width="0" hidden="1" customWidth="1"/>
    <col min="2314" max="2314" width="10.28515625" customWidth="1"/>
    <col min="2315" max="2316" width="0" hidden="1" customWidth="1"/>
    <col min="2561" max="2561" width="47.28515625" customWidth="1"/>
    <col min="2562" max="2562" width="5.85546875" customWidth="1"/>
    <col min="2563" max="2563" width="4" customWidth="1"/>
    <col min="2564" max="2564" width="3.42578125" customWidth="1"/>
    <col min="2565" max="2565" width="9.140625" customWidth="1"/>
    <col min="2566" max="2566" width="3.85546875" customWidth="1"/>
    <col min="2567" max="2567" width="10.28515625" customWidth="1"/>
    <col min="2568" max="2569" width="0" hidden="1" customWidth="1"/>
    <col min="2570" max="2570" width="10.28515625" customWidth="1"/>
    <col min="2571" max="2572" width="0" hidden="1" customWidth="1"/>
    <col min="2817" max="2817" width="47.28515625" customWidth="1"/>
    <col min="2818" max="2818" width="5.85546875" customWidth="1"/>
    <col min="2819" max="2819" width="4" customWidth="1"/>
    <col min="2820" max="2820" width="3.42578125" customWidth="1"/>
    <col min="2821" max="2821" width="9.140625" customWidth="1"/>
    <col min="2822" max="2822" width="3.85546875" customWidth="1"/>
    <col min="2823" max="2823" width="10.28515625" customWidth="1"/>
    <col min="2824" max="2825" width="0" hidden="1" customWidth="1"/>
    <col min="2826" max="2826" width="10.28515625" customWidth="1"/>
    <col min="2827" max="2828" width="0" hidden="1" customWidth="1"/>
    <col min="3073" max="3073" width="47.28515625" customWidth="1"/>
    <col min="3074" max="3074" width="5.85546875" customWidth="1"/>
    <col min="3075" max="3075" width="4" customWidth="1"/>
    <col min="3076" max="3076" width="3.42578125" customWidth="1"/>
    <col min="3077" max="3077" width="9.140625" customWidth="1"/>
    <col min="3078" max="3078" width="3.85546875" customWidth="1"/>
    <col min="3079" max="3079" width="10.28515625" customWidth="1"/>
    <col min="3080" max="3081" width="0" hidden="1" customWidth="1"/>
    <col min="3082" max="3082" width="10.28515625" customWidth="1"/>
    <col min="3083" max="3084" width="0" hidden="1" customWidth="1"/>
    <col min="3329" max="3329" width="47.28515625" customWidth="1"/>
    <col min="3330" max="3330" width="5.85546875" customWidth="1"/>
    <col min="3331" max="3331" width="4" customWidth="1"/>
    <col min="3332" max="3332" width="3.42578125" customWidth="1"/>
    <col min="3333" max="3333" width="9.140625" customWidth="1"/>
    <col min="3334" max="3334" width="3.85546875" customWidth="1"/>
    <col min="3335" max="3335" width="10.28515625" customWidth="1"/>
    <col min="3336" max="3337" width="0" hidden="1" customWidth="1"/>
    <col min="3338" max="3338" width="10.28515625" customWidth="1"/>
    <col min="3339" max="3340" width="0" hidden="1" customWidth="1"/>
    <col min="3585" max="3585" width="47.28515625" customWidth="1"/>
    <col min="3586" max="3586" width="5.85546875" customWidth="1"/>
    <col min="3587" max="3587" width="4" customWidth="1"/>
    <col min="3588" max="3588" width="3.42578125" customWidth="1"/>
    <col min="3589" max="3589" width="9.140625" customWidth="1"/>
    <col min="3590" max="3590" width="3.85546875" customWidth="1"/>
    <col min="3591" max="3591" width="10.28515625" customWidth="1"/>
    <col min="3592" max="3593" width="0" hidden="1" customWidth="1"/>
    <col min="3594" max="3594" width="10.28515625" customWidth="1"/>
    <col min="3595" max="3596" width="0" hidden="1" customWidth="1"/>
    <col min="3841" max="3841" width="47.28515625" customWidth="1"/>
    <col min="3842" max="3842" width="5.85546875" customWidth="1"/>
    <col min="3843" max="3843" width="4" customWidth="1"/>
    <col min="3844" max="3844" width="3.42578125" customWidth="1"/>
    <col min="3845" max="3845" width="9.140625" customWidth="1"/>
    <col min="3846" max="3846" width="3.85546875" customWidth="1"/>
    <col min="3847" max="3847" width="10.28515625" customWidth="1"/>
    <col min="3848" max="3849" width="0" hidden="1" customWidth="1"/>
    <col min="3850" max="3850" width="10.28515625" customWidth="1"/>
    <col min="3851" max="3852" width="0" hidden="1" customWidth="1"/>
    <col min="4097" max="4097" width="47.28515625" customWidth="1"/>
    <col min="4098" max="4098" width="5.85546875" customWidth="1"/>
    <col min="4099" max="4099" width="4" customWidth="1"/>
    <col min="4100" max="4100" width="3.42578125" customWidth="1"/>
    <col min="4101" max="4101" width="9.140625" customWidth="1"/>
    <col min="4102" max="4102" width="3.85546875" customWidth="1"/>
    <col min="4103" max="4103" width="10.28515625" customWidth="1"/>
    <col min="4104" max="4105" width="0" hidden="1" customWidth="1"/>
    <col min="4106" max="4106" width="10.28515625" customWidth="1"/>
    <col min="4107" max="4108" width="0" hidden="1" customWidth="1"/>
    <col min="4353" max="4353" width="47.28515625" customWidth="1"/>
    <col min="4354" max="4354" width="5.85546875" customWidth="1"/>
    <col min="4355" max="4355" width="4" customWidth="1"/>
    <col min="4356" max="4356" width="3.42578125" customWidth="1"/>
    <col min="4357" max="4357" width="9.140625" customWidth="1"/>
    <col min="4358" max="4358" width="3.85546875" customWidth="1"/>
    <col min="4359" max="4359" width="10.28515625" customWidth="1"/>
    <col min="4360" max="4361" width="0" hidden="1" customWidth="1"/>
    <col min="4362" max="4362" width="10.28515625" customWidth="1"/>
    <col min="4363" max="4364" width="0" hidden="1" customWidth="1"/>
    <col min="4609" max="4609" width="47.28515625" customWidth="1"/>
    <col min="4610" max="4610" width="5.85546875" customWidth="1"/>
    <col min="4611" max="4611" width="4" customWidth="1"/>
    <col min="4612" max="4612" width="3.42578125" customWidth="1"/>
    <col min="4613" max="4613" width="9.140625" customWidth="1"/>
    <col min="4614" max="4614" width="3.85546875" customWidth="1"/>
    <col min="4615" max="4615" width="10.28515625" customWidth="1"/>
    <col min="4616" max="4617" width="0" hidden="1" customWidth="1"/>
    <col min="4618" max="4618" width="10.28515625" customWidth="1"/>
    <col min="4619" max="4620" width="0" hidden="1" customWidth="1"/>
    <col min="4865" max="4865" width="47.28515625" customWidth="1"/>
    <col min="4866" max="4866" width="5.85546875" customWidth="1"/>
    <col min="4867" max="4867" width="4" customWidth="1"/>
    <col min="4868" max="4868" width="3.42578125" customWidth="1"/>
    <col min="4869" max="4869" width="9.140625" customWidth="1"/>
    <col min="4870" max="4870" width="3.85546875" customWidth="1"/>
    <col min="4871" max="4871" width="10.28515625" customWidth="1"/>
    <col min="4872" max="4873" width="0" hidden="1" customWidth="1"/>
    <col min="4874" max="4874" width="10.28515625" customWidth="1"/>
    <col min="4875" max="4876" width="0" hidden="1" customWidth="1"/>
    <col min="5121" max="5121" width="47.28515625" customWidth="1"/>
    <col min="5122" max="5122" width="5.85546875" customWidth="1"/>
    <col min="5123" max="5123" width="4" customWidth="1"/>
    <col min="5124" max="5124" width="3.42578125" customWidth="1"/>
    <col min="5125" max="5125" width="9.140625" customWidth="1"/>
    <col min="5126" max="5126" width="3.85546875" customWidth="1"/>
    <col min="5127" max="5127" width="10.28515625" customWidth="1"/>
    <col min="5128" max="5129" width="0" hidden="1" customWidth="1"/>
    <col min="5130" max="5130" width="10.28515625" customWidth="1"/>
    <col min="5131" max="5132" width="0" hidden="1" customWidth="1"/>
    <col min="5377" max="5377" width="47.28515625" customWidth="1"/>
    <col min="5378" max="5378" width="5.85546875" customWidth="1"/>
    <col min="5379" max="5379" width="4" customWidth="1"/>
    <col min="5380" max="5380" width="3.42578125" customWidth="1"/>
    <col min="5381" max="5381" width="9.140625" customWidth="1"/>
    <col min="5382" max="5382" width="3.85546875" customWidth="1"/>
    <col min="5383" max="5383" width="10.28515625" customWidth="1"/>
    <col min="5384" max="5385" width="0" hidden="1" customWidth="1"/>
    <col min="5386" max="5386" width="10.28515625" customWidth="1"/>
    <col min="5387" max="5388" width="0" hidden="1" customWidth="1"/>
    <col min="5633" max="5633" width="47.28515625" customWidth="1"/>
    <col min="5634" max="5634" width="5.85546875" customWidth="1"/>
    <col min="5635" max="5635" width="4" customWidth="1"/>
    <col min="5636" max="5636" width="3.42578125" customWidth="1"/>
    <col min="5637" max="5637" width="9.140625" customWidth="1"/>
    <col min="5638" max="5638" width="3.85546875" customWidth="1"/>
    <col min="5639" max="5639" width="10.28515625" customWidth="1"/>
    <col min="5640" max="5641" width="0" hidden="1" customWidth="1"/>
    <col min="5642" max="5642" width="10.28515625" customWidth="1"/>
    <col min="5643" max="5644" width="0" hidden="1" customWidth="1"/>
    <col min="5889" max="5889" width="47.28515625" customWidth="1"/>
    <col min="5890" max="5890" width="5.85546875" customWidth="1"/>
    <col min="5891" max="5891" width="4" customWidth="1"/>
    <col min="5892" max="5892" width="3.42578125" customWidth="1"/>
    <col min="5893" max="5893" width="9.140625" customWidth="1"/>
    <col min="5894" max="5894" width="3.85546875" customWidth="1"/>
    <col min="5895" max="5895" width="10.28515625" customWidth="1"/>
    <col min="5896" max="5897" width="0" hidden="1" customWidth="1"/>
    <col min="5898" max="5898" width="10.28515625" customWidth="1"/>
    <col min="5899" max="5900" width="0" hidden="1" customWidth="1"/>
    <col min="6145" max="6145" width="47.28515625" customWidth="1"/>
    <col min="6146" max="6146" width="5.85546875" customWidth="1"/>
    <col min="6147" max="6147" width="4" customWidth="1"/>
    <col min="6148" max="6148" width="3.42578125" customWidth="1"/>
    <col min="6149" max="6149" width="9.140625" customWidth="1"/>
    <col min="6150" max="6150" width="3.85546875" customWidth="1"/>
    <col min="6151" max="6151" width="10.28515625" customWidth="1"/>
    <col min="6152" max="6153" width="0" hidden="1" customWidth="1"/>
    <col min="6154" max="6154" width="10.28515625" customWidth="1"/>
    <col min="6155" max="6156" width="0" hidden="1" customWidth="1"/>
    <col min="6401" max="6401" width="47.28515625" customWidth="1"/>
    <col min="6402" max="6402" width="5.85546875" customWidth="1"/>
    <col min="6403" max="6403" width="4" customWidth="1"/>
    <col min="6404" max="6404" width="3.42578125" customWidth="1"/>
    <col min="6405" max="6405" width="9.140625" customWidth="1"/>
    <col min="6406" max="6406" width="3.85546875" customWidth="1"/>
    <col min="6407" max="6407" width="10.28515625" customWidth="1"/>
    <col min="6408" max="6409" width="0" hidden="1" customWidth="1"/>
    <col min="6410" max="6410" width="10.28515625" customWidth="1"/>
    <col min="6411" max="6412" width="0" hidden="1" customWidth="1"/>
    <col min="6657" max="6657" width="47.28515625" customWidth="1"/>
    <col min="6658" max="6658" width="5.85546875" customWidth="1"/>
    <col min="6659" max="6659" width="4" customWidth="1"/>
    <col min="6660" max="6660" width="3.42578125" customWidth="1"/>
    <col min="6661" max="6661" width="9.140625" customWidth="1"/>
    <col min="6662" max="6662" width="3.85546875" customWidth="1"/>
    <col min="6663" max="6663" width="10.28515625" customWidth="1"/>
    <col min="6664" max="6665" width="0" hidden="1" customWidth="1"/>
    <col min="6666" max="6666" width="10.28515625" customWidth="1"/>
    <col min="6667" max="6668" width="0" hidden="1" customWidth="1"/>
    <col min="6913" max="6913" width="47.28515625" customWidth="1"/>
    <col min="6914" max="6914" width="5.85546875" customWidth="1"/>
    <col min="6915" max="6915" width="4" customWidth="1"/>
    <col min="6916" max="6916" width="3.42578125" customWidth="1"/>
    <col min="6917" max="6917" width="9.140625" customWidth="1"/>
    <col min="6918" max="6918" width="3.85546875" customWidth="1"/>
    <col min="6919" max="6919" width="10.28515625" customWidth="1"/>
    <col min="6920" max="6921" width="0" hidden="1" customWidth="1"/>
    <col min="6922" max="6922" width="10.28515625" customWidth="1"/>
    <col min="6923" max="6924" width="0" hidden="1" customWidth="1"/>
    <col min="7169" max="7169" width="47.28515625" customWidth="1"/>
    <col min="7170" max="7170" width="5.85546875" customWidth="1"/>
    <col min="7171" max="7171" width="4" customWidth="1"/>
    <col min="7172" max="7172" width="3.42578125" customWidth="1"/>
    <col min="7173" max="7173" width="9.140625" customWidth="1"/>
    <col min="7174" max="7174" width="3.85546875" customWidth="1"/>
    <col min="7175" max="7175" width="10.28515625" customWidth="1"/>
    <col min="7176" max="7177" width="0" hidden="1" customWidth="1"/>
    <col min="7178" max="7178" width="10.28515625" customWidth="1"/>
    <col min="7179" max="7180" width="0" hidden="1" customWidth="1"/>
    <col min="7425" max="7425" width="47.28515625" customWidth="1"/>
    <col min="7426" max="7426" width="5.85546875" customWidth="1"/>
    <col min="7427" max="7427" width="4" customWidth="1"/>
    <col min="7428" max="7428" width="3.42578125" customWidth="1"/>
    <col min="7429" max="7429" width="9.140625" customWidth="1"/>
    <col min="7430" max="7430" width="3.85546875" customWidth="1"/>
    <col min="7431" max="7431" width="10.28515625" customWidth="1"/>
    <col min="7432" max="7433" width="0" hidden="1" customWidth="1"/>
    <col min="7434" max="7434" width="10.28515625" customWidth="1"/>
    <col min="7435" max="7436" width="0" hidden="1" customWidth="1"/>
    <col min="7681" max="7681" width="47.28515625" customWidth="1"/>
    <col min="7682" max="7682" width="5.85546875" customWidth="1"/>
    <col min="7683" max="7683" width="4" customWidth="1"/>
    <col min="7684" max="7684" width="3.42578125" customWidth="1"/>
    <col min="7685" max="7685" width="9.140625" customWidth="1"/>
    <col min="7686" max="7686" width="3.85546875" customWidth="1"/>
    <col min="7687" max="7687" width="10.28515625" customWidth="1"/>
    <col min="7688" max="7689" width="0" hidden="1" customWidth="1"/>
    <col min="7690" max="7690" width="10.28515625" customWidth="1"/>
    <col min="7691" max="7692" width="0" hidden="1" customWidth="1"/>
    <col min="7937" max="7937" width="47.28515625" customWidth="1"/>
    <col min="7938" max="7938" width="5.85546875" customWidth="1"/>
    <col min="7939" max="7939" width="4" customWidth="1"/>
    <col min="7940" max="7940" width="3.42578125" customWidth="1"/>
    <col min="7941" max="7941" width="9.140625" customWidth="1"/>
    <col min="7942" max="7942" width="3.85546875" customWidth="1"/>
    <col min="7943" max="7943" width="10.28515625" customWidth="1"/>
    <col min="7944" max="7945" width="0" hidden="1" customWidth="1"/>
    <col min="7946" max="7946" width="10.28515625" customWidth="1"/>
    <col min="7947" max="7948" width="0" hidden="1" customWidth="1"/>
    <col min="8193" max="8193" width="47.28515625" customWidth="1"/>
    <col min="8194" max="8194" width="5.85546875" customWidth="1"/>
    <col min="8195" max="8195" width="4" customWidth="1"/>
    <col min="8196" max="8196" width="3.42578125" customWidth="1"/>
    <col min="8197" max="8197" width="9.140625" customWidth="1"/>
    <col min="8198" max="8198" width="3.85546875" customWidth="1"/>
    <col min="8199" max="8199" width="10.28515625" customWidth="1"/>
    <col min="8200" max="8201" width="0" hidden="1" customWidth="1"/>
    <col min="8202" max="8202" width="10.28515625" customWidth="1"/>
    <col min="8203" max="8204" width="0" hidden="1" customWidth="1"/>
    <col min="8449" max="8449" width="47.28515625" customWidth="1"/>
    <col min="8450" max="8450" width="5.85546875" customWidth="1"/>
    <col min="8451" max="8451" width="4" customWidth="1"/>
    <col min="8452" max="8452" width="3.42578125" customWidth="1"/>
    <col min="8453" max="8453" width="9.140625" customWidth="1"/>
    <col min="8454" max="8454" width="3.85546875" customWidth="1"/>
    <col min="8455" max="8455" width="10.28515625" customWidth="1"/>
    <col min="8456" max="8457" width="0" hidden="1" customWidth="1"/>
    <col min="8458" max="8458" width="10.28515625" customWidth="1"/>
    <col min="8459" max="8460" width="0" hidden="1" customWidth="1"/>
    <col min="8705" max="8705" width="47.28515625" customWidth="1"/>
    <col min="8706" max="8706" width="5.85546875" customWidth="1"/>
    <col min="8707" max="8707" width="4" customWidth="1"/>
    <col min="8708" max="8708" width="3.42578125" customWidth="1"/>
    <col min="8709" max="8709" width="9.140625" customWidth="1"/>
    <col min="8710" max="8710" width="3.85546875" customWidth="1"/>
    <col min="8711" max="8711" width="10.28515625" customWidth="1"/>
    <col min="8712" max="8713" width="0" hidden="1" customWidth="1"/>
    <col min="8714" max="8714" width="10.28515625" customWidth="1"/>
    <col min="8715" max="8716" width="0" hidden="1" customWidth="1"/>
    <col min="8961" max="8961" width="47.28515625" customWidth="1"/>
    <col min="8962" max="8962" width="5.85546875" customWidth="1"/>
    <col min="8963" max="8963" width="4" customWidth="1"/>
    <col min="8964" max="8964" width="3.42578125" customWidth="1"/>
    <col min="8965" max="8965" width="9.140625" customWidth="1"/>
    <col min="8966" max="8966" width="3.85546875" customWidth="1"/>
    <col min="8967" max="8967" width="10.28515625" customWidth="1"/>
    <col min="8968" max="8969" width="0" hidden="1" customWidth="1"/>
    <col min="8970" max="8970" width="10.28515625" customWidth="1"/>
    <col min="8971" max="8972" width="0" hidden="1" customWidth="1"/>
    <col min="9217" max="9217" width="47.28515625" customWidth="1"/>
    <col min="9218" max="9218" width="5.85546875" customWidth="1"/>
    <col min="9219" max="9219" width="4" customWidth="1"/>
    <col min="9220" max="9220" width="3.42578125" customWidth="1"/>
    <col min="9221" max="9221" width="9.140625" customWidth="1"/>
    <col min="9222" max="9222" width="3.85546875" customWidth="1"/>
    <col min="9223" max="9223" width="10.28515625" customWidth="1"/>
    <col min="9224" max="9225" width="0" hidden="1" customWidth="1"/>
    <col min="9226" max="9226" width="10.28515625" customWidth="1"/>
    <col min="9227" max="9228" width="0" hidden="1" customWidth="1"/>
    <col min="9473" max="9473" width="47.28515625" customWidth="1"/>
    <col min="9474" max="9474" width="5.85546875" customWidth="1"/>
    <col min="9475" max="9475" width="4" customWidth="1"/>
    <col min="9476" max="9476" width="3.42578125" customWidth="1"/>
    <col min="9477" max="9477" width="9.140625" customWidth="1"/>
    <col min="9478" max="9478" width="3.85546875" customWidth="1"/>
    <col min="9479" max="9479" width="10.28515625" customWidth="1"/>
    <col min="9480" max="9481" width="0" hidden="1" customWidth="1"/>
    <col min="9482" max="9482" width="10.28515625" customWidth="1"/>
    <col min="9483" max="9484" width="0" hidden="1" customWidth="1"/>
    <col min="9729" max="9729" width="47.28515625" customWidth="1"/>
    <col min="9730" max="9730" width="5.85546875" customWidth="1"/>
    <col min="9731" max="9731" width="4" customWidth="1"/>
    <col min="9732" max="9732" width="3.42578125" customWidth="1"/>
    <col min="9733" max="9733" width="9.140625" customWidth="1"/>
    <col min="9734" max="9734" width="3.85546875" customWidth="1"/>
    <col min="9735" max="9735" width="10.28515625" customWidth="1"/>
    <col min="9736" max="9737" width="0" hidden="1" customWidth="1"/>
    <col min="9738" max="9738" width="10.28515625" customWidth="1"/>
    <col min="9739" max="9740" width="0" hidden="1" customWidth="1"/>
    <col min="9985" max="9985" width="47.28515625" customWidth="1"/>
    <col min="9986" max="9986" width="5.85546875" customWidth="1"/>
    <col min="9987" max="9987" width="4" customWidth="1"/>
    <col min="9988" max="9988" width="3.42578125" customWidth="1"/>
    <col min="9989" max="9989" width="9.140625" customWidth="1"/>
    <col min="9990" max="9990" width="3.85546875" customWidth="1"/>
    <col min="9991" max="9991" width="10.28515625" customWidth="1"/>
    <col min="9992" max="9993" width="0" hidden="1" customWidth="1"/>
    <col min="9994" max="9994" width="10.28515625" customWidth="1"/>
    <col min="9995" max="9996" width="0" hidden="1" customWidth="1"/>
    <col min="10241" max="10241" width="47.28515625" customWidth="1"/>
    <col min="10242" max="10242" width="5.85546875" customWidth="1"/>
    <col min="10243" max="10243" width="4" customWidth="1"/>
    <col min="10244" max="10244" width="3.42578125" customWidth="1"/>
    <col min="10245" max="10245" width="9.140625" customWidth="1"/>
    <col min="10246" max="10246" width="3.85546875" customWidth="1"/>
    <col min="10247" max="10247" width="10.28515625" customWidth="1"/>
    <col min="10248" max="10249" width="0" hidden="1" customWidth="1"/>
    <col min="10250" max="10250" width="10.28515625" customWidth="1"/>
    <col min="10251" max="10252" width="0" hidden="1" customWidth="1"/>
    <col min="10497" max="10497" width="47.28515625" customWidth="1"/>
    <col min="10498" max="10498" width="5.85546875" customWidth="1"/>
    <col min="10499" max="10499" width="4" customWidth="1"/>
    <col min="10500" max="10500" width="3.42578125" customWidth="1"/>
    <col min="10501" max="10501" width="9.140625" customWidth="1"/>
    <col min="10502" max="10502" width="3.85546875" customWidth="1"/>
    <col min="10503" max="10503" width="10.28515625" customWidth="1"/>
    <col min="10504" max="10505" width="0" hidden="1" customWidth="1"/>
    <col min="10506" max="10506" width="10.28515625" customWidth="1"/>
    <col min="10507" max="10508" width="0" hidden="1" customWidth="1"/>
    <col min="10753" max="10753" width="47.28515625" customWidth="1"/>
    <col min="10754" max="10754" width="5.85546875" customWidth="1"/>
    <col min="10755" max="10755" width="4" customWidth="1"/>
    <col min="10756" max="10756" width="3.42578125" customWidth="1"/>
    <col min="10757" max="10757" width="9.140625" customWidth="1"/>
    <col min="10758" max="10758" width="3.85546875" customWidth="1"/>
    <col min="10759" max="10759" width="10.28515625" customWidth="1"/>
    <col min="10760" max="10761" width="0" hidden="1" customWidth="1"/>
    <col min="10762" max="10762" width="10.28515625" customWidth="1"/>
    <col min="10763" max="10764" width="0" hidden="1" customWidth="1"/>
    <col min="11009" max="11009" width="47.28515625" customWidth="1"/>
    <col min="11010" max="11010" width="5.85546875" customWidth="1"/>
    <col min="11011" max="11011" width="4" customWidth="1"/>
    <col min="11012" max="11012" width="3.42578125" customWidth="1"/>
    <col min="11013" max="11013" width="9.140625" customWidth="1"/>
    <col min="11014" max="11014" width="3.85546875" customWidth="1"/>
    <col min="11015" max="11015" width="10.28515625" customWidth="1"/>
    <col min="11016" max="11017" width="0" hidden="1" customWidth="1"/>
    <col min="11018" max="11018" width="10.28515625" customWidth="1"/>
    <col min="11019" max="11020" width="0" hidden="1" customWidth="1"/>
    <col min="11265" max="11265" width="47.28515625" customWidth="1"/>
    <col min="11266" max="11266" width="5.85546875" customWidth="1"/>
    <col min="11267" max="11267" width="4" customWidth="1"/>
    <col min="11268" max="11268" width="3.42578125" customWidth="1"/>
    <col min="11269" max="11269" width="9.140625" customWidth="1"/>
    <col min="11270" max="11270" width="3.85546875" customWidth="1"/>
    <col min="11271" max="11271" width="10.28515625" customWidth="1"/>
    <col min="11272" max="11273" width="0" hidden="1" customWidth="1"/>
    <col min="11274" max="11274" width="10.28515625" customWidth="1"/>
    <col min="11275" max="11276" width="0" hidden="1" customWidth="1"/>
    <col min="11521" max="11521" width="47.28515625" customWidth="1"/>
    <col min="11522" max="11522" width="5.85546875" customWidth="1"/>
    <col min="11523" max="11523" width="4" customWidth="1"/>
    <col min="11524" max="11524" width="3.42578125" customWidth="1"/>
    <col min="11525" max="11525" width="9.140625" customWidth="1"/>
    <col min="11526" max="11526" width="3.85546875" customWidth="1"/>
    <col min="11527" max="11527" width="10.28515625" customWidth="1"/>
    <col min="11528" max="11529" width="0" hidden="1" customWidth="1"/>
    <col min="11530" max="11530" width="10.28515625" customWidth="1"/>
    <col min="11531" max="11532" width="0" hidden="1" customWidth="1"/>
    <col min="11777" max="11777" width="47.28515625" customWidth="1"/>
    <col min="11778" max="11778" width="5.85546875" customWidth="1"/>
    <col min="11779" max="11779" width="4" customWidth="1"/>
    <col min="11780" max="11780" width="3.42578125" customWidth="1"/>
    <col min="11781" max="11781" width="9.140625" customWidth="1"/>
    <col min="11782" max="11782" width="3.85546875" customWidth="1"/>
    <col min="11783" max="11783" width="10.28515625" customWidth="1"/>
    <col min="11784" max="11785" width="0" hidden="1" customWidth="1"/>
    <col min="11786" max="11786" width="10.28515625" customWidth="1"/>
    <col min="11787" max="11788" width="0" hidden="1" customWidth="1"/>
    <col min="12033" max="12033" width="47.28515625" customWidth="1"/>
    <col min="12034" max="12034" width="5.85546875" customWidth="1"/>
    <col min="12035" max="12035" width="4" customWidth="1"/>
    <col min="12036" max="12036" width="3.42578125" customWidth="1"/>
    <col min="12037" max="12037" width="9.140625" customWidth="1"/>
    <col min="12038" max="12038" width="3.85546875" customWidth="1"/>
    <col min="12039" max="12039" width="10.28515625" customWidth="1"/>
    <col min="12040" max="12041" width="0" hidden="1" customWidth="1"/>
    <col min="12042" max="12042" width="10.28515625" customWidth="1"/>
    <col min="12043" max="12044" width="0" hidden="1" customWidth="1"/>
    <col min="12289" max="12289" width="47.28515625" customWidth="1"/>
    <col min="12290" max="12290" width="5.85546875" customWidth="1"/>
    <col min="12291" max="12291" width="4" customWidth="1"/>
    <col min="12292" max="12292" width="3.42578125" customWidth="1"/>
    <col min="12293" max="12293" width="9.140625" customWidth="1"/>
    <col min="12294" max="12294" width="3.85546875" customWidth="1"/>
    <col min="12295" max="12295" width="10.28515625" customWidth="1"/>
    <col min="12296" max="12297" width="0" hidden="1" customWidth="1"/>
    <col min="12298" max="12298" width="10.28515625" customWidth="1"/>
    <col min="12299" max="12300" width="0" hidden="1" customWidth="1"/>
    <col min="12545" max="12545" width="47.28515625" customWidth="1"/>
    <col min="12546" max="12546" width="5.85546875" customWidth="1"/>
    <col min="12547" max="12547" width="4" customWidth="1"/>
    <col min="12548" max="12548" width="3.42578125" customWidth="1"/>
    <col min="12549" max="12549" width="9.140625" customWidth="1"/>
    <col min="12550" max="12550" width="3.85546875" customWidth="1"/>
    <col min="12551" max="12551" width="10.28515625" customWidth="1"/>
    <col min="12552" max="12553" width="0" hidden="1" customWidth="1"/>
    <col min="12554" max="12554" width="10.28515625" customWidth="1"/>
    <col min="12555" max="12556" width="0" hidden="1" customWidth="1"/>
    <col min="12801" max="12801" width="47.28515625" customWidth="1"/>
    <col min="12802" max="12802" width="5.85546875" customWidth="1"/>
    <col min="12803" max="12803" width="4" customWidth="1"/>
    <col min="12804" max="12804" width="3.42578125" customWidth="1"/>
    <col min="12805" max="12805" width="9.140625" customWidth="1"/>
    <col min="12806" max="12806" width="3.85546875" customWidth="1"/>
    <col min="12807" max="12807" width="10.28515625" customWidth="1"/>
    <col min="12808" max="12809" width="0" hidden="1" customWidth="1"/>
    <col min="12810" max="12810" width="10.28515625" customWidth="1"/>
    <col min="12811" max="12812" width="0" hidden="1" customWidth="1"/>
    <col min="13057" max="13057" width="47.28515625" customWidth="1"/>
    <col min="13058" max="13058" width="5.85546875" customWidth="1"/>
    <col min="13059" max="13059" width="4" customWidth="1"/>
    <col min="13060" max="13060" width="3.42578125" customWidth="1"/>
    <col min="13061" max="13061" width="9.140625" customWidth="1"/>
    <col min="13062" max="13062" width="3.85546875" customWidth="1"/>
    <col min="13063" max="13063" width="10.28515625" customWidth="1"/>
    <col min="13064" max="13065" width="0" hidden="1" customWidth="1"/>
    <col min="13066" max="13066" width="10.28515625" customWidth="1"/>
    <col min="13067" max="13068" width="0" hidden="1" customWidth="1"/>
    <col min="13313" max="13313" width="47.28515625" customWidth="1"/>
    <col min="13314" max="13314" width="5.85546875" customWidth="1"/>
    <col min="13315" max="13315" width="4" customWidth="1"/>
    <col min="13316" max="13316" width="3.42578125" customWidth="1"/>
    <col min="13317" max="13317" width="9.140625" customWidth="1"/>
    <col min="13318" max="13318" width="3.85546875" customWidth="1"/>
    <col min="13319" max="13319" width="10.28515625" customWidth="1"/>
    <col min="13320" max="13321" width="0" hidden="1" customWidth="1"/>
    <col min="13322" max="13322" width="10.28515625" customWidth="1"/>
    <col min="13323" max="13324" width="0" hidden="1" customWidth="1"/>
    <col min="13569" max="13569" width="47.28515625" customWidth="1"/>
    <col min="13570" max="13570" width="5.85546875" customWidth="1"/>
    <col min="13571" max="13571" width="4" customWidth="1"/>
    <col min="13572" max="13572" width="3.42578125" customWidth="1"/>
    <col min="13573" max="13573" width="9.140625" customWidth="1"/>
    <col min="13574" max="13574" width="3.85546875" customWidth="1"/>
    <col min="13575" max="13575" width="10.28515625" customWidth="1"/>
    <col min="13576" max="13577" width="0" hidden="1" customWidth="1"/>
    <col min="13578" max="13578" width="10.28515625" customWidth="1"/>
    <col min="13579" max="13580" width="0" hidden="1" customWidth="1"/>
    <col min="13825" max="13825" width="47.28515625" customWidth="1"/>
    <col min="13826" max="13826" width="5.85546875" customWidth="1"/>
    <col min="13827" max="13827" width="4" customWidth="1"/>
    <col min="13828" max="13828" width="3.42578125" customWidth="1"/>
    <col min="13829" max="13829" width="9.140625" customWidth="1"/>
    <col min="13830" max="13830" width="3.85546875" customWidth="1"/>
    <col min="13831" max="13831" width="10.28515625" customWidth="1"/>
    <col min="13832" max="13833" width="0" hidden="1" customWidth="1"/>
    <col min="13834" max="13834" width="10.28515625" customWidth="1"/>
    <col min="13835" max="13836" width="0" hidden="1" customWidth="1"/>
    <col min="14081" max="14081" width="47.28515625" customWidth="1"/>
    <col min="14082" max="14082" width="5.85546875" customWidth="1"/>
    <col min="14083" max="14083" width="4" customWidth="1"/>
    <col min="14084" max="14084" width="3.42578125" customWidth="1"/>
    <col min="14085" max="14085" width="9.140625" customWidth="1"/>
    <col min="14086" max="14086" width="3.85546875" customWidth="1"/>
    <col min="14087" max="14087" width="10.28515625" customWidth="1"/>
    <col min="14088" max="14089" width="0" hidden="1" customWidth="1"/>
    <col min="14090" max="14090" width="10.28515625" customWidth="1"/>
    <col min="14091" max="14092" width="0" hidden="1" customWidth="1"/>
    <col min="14337" max="14337" width="47.28515625" customWidth="1"/>
    <col min="14338" max="14338" width="5.85546875" customWidth="1"/>
    <col min="14339" max="14339" width="4" customWidth="1"/>
    <col min="14340" max="14340" width="3.42578125" customWidth="1"/>
    <col min="14341" max="14341" width="9.140625" customWidth="1"/>
    <col min="14342" max="14342" width="3.85546875" customWidth="1"/>
    <col min="14343" max="14343" width="10.28515625" customWidth="1"/>
    <col min="14344" max="14345" width="0" hidden="1" customWidth="1"/>
    <col min="14346" max="14346" width="10.28515625" customWidth="1"/>
    <col min="14347" max="14348" width="0" hidden="1" customWidth="1"/>
    <col min="14593" max="14593" width="47.28515625" customWidth="1"/>
    <col min="14594" max="14594" width="5.85546875" customWidth="1"/>
    <col min="14595" max="14595" width="4" customWidth="1"/>
    <col min="14596" max="14596" width="3.42578125" customWidth="1"/>
    <col min="14597" max="14597" width="9.140625" customWidth="1"/>
    <col min="14598" max="14598" width="3.85546875" customWidth="1"/>
    <col min="14599" max="14599" width="10.28515625" customWidth="1"/>
    <col min="14600" max="14601" width="0" hidden="1" customWidth="1"/>
    <col min="14602" max="14602" width="10.28515625" customWidth="1"/>
    <col min="14603" max="14604" width="0" hidden="1" customWidth="1"/>
    <col min="14849" max="14849" width="47.28515625" customWidth="1"/>
    <col min="14850" max="14850" width="5.85546875" customWidth="1"/>
    <col min="14851" max="14851" width="4" customWidth="1"/>
    <col min="14852" max="14852" width="3.42578125" customWidth="1"/>
    <col min="14853" max="14853" width="9.140625" customWidth="1"/>
    <col min="14854" max="14854" width="3.85546875" customWidth="1"/>
    <col min="14855" max="14855" width="10.28515625" customWidth="1"/>
    <col min="14856" max="14857" width="0" hidden="1" customWidth="1"/>
    <col min="14858" max="14858" width="10.28515625" customWidth="1"/>
    <col min="14859" max="14860" width="0" hidden="1" customWidth="1"/>
    <col min="15105" max="15105" width="47.28515625" customWidth="1"/>
    <col min="15106" max="15106" width="5.85546875" customWidth="1"/>
    <col min="15107" max="15107" width="4" customWidth="1"/>
    <col min="15108" max="15108" width="3.42578125" customWidth="1"/>
    <col min="15109" max="15109" width="9.140625" customWidth="1"/>
    <col min="15110" max="15110" width="3.85546875" customWidth="1"/>
    <col min="15111" max="15111" width="10.28515625" customWidth="1"/>
    <col min="15112" max="15113" width="0" hidden="1" customWidth="1"/>
    <col min="15114" max="15114" width="10.28515625" customWidth="1"/>
    <col min="15115" max="15116" width="0" hidden="1" customWidth="1"/>
    <col min="15361" max="15361" width="47.28515625" customWidth="1"/>
    <col min="15362" max="15362" width="5.85546875" customWidth="1"/>
    <col min="15363" max="15363" width="4" customWidth="1"/>
    <col min="15364" max="15364" width="3.42578125" customWidth="1"/>
    <col min="15365" max="15365" width="9.140625" customWidth="1"/>
    <col min="15366" max="15366" width="3.85546875" customWidth="1"/>
    <col min="15367" max="15367" width="10.28515625" customWidth="1"/>
    <col min="15368" max="15369" width="0" hidden="1" customWidth="1"/>
    <col min="15370" max="15370" width="10.28515625" customWidth="1"/>
    <col min="15371" max="15372" width="0" hidden="1" customWidth="1"/>
    <col min="15617" max="15617" width="47.28515625" customWidth="1"/>
    <col min="15618" max="15618" width="5.85546875" customWidth="1"/>
    <col min="15619" max="15619" width="4" customWidth="1"/>
    <col min="15620" max="15620" width="3.42578125" customWidth="1"/>
    <col min="15621" max="15621" width="9.140625" customWidth="1"/>
    <col min="15622" max="15622" width="3.85546875" customWidth="1"/>
    <col min="15623" max="15623" width="10.28515625" customWidth="1"/>
    <col min="15624" max="15625" width="0" hidden="1" customWidth="1"/>
    <col min="15626" max="15626" width="10.28515625" customWidth="1"/>
    <col min="15627" max="15628" width="0" hidden="1" customWidth="1"/>
    <col min="15873" max="15873" width="47.28515625" customWidth="1"/>
    <col min="15874" max="15874" width="5.85546875" customWidth="1"/>
    <col min="15875" max="15875" width="4" customWidth="1"/>
    <col min="15876" max="15876" width="3.42578125" customWidth="1"/>
    <col min="15877" max="15877" width="9.140625" customWidth="1"/>
    <col min="15878" max="15878" width="3.85546875" customWidth="1"/>
    <col min="15879" max="15879" width="10.28515625" customWidth="1"/>
    <col min="15880" max="15881" width="0" hidden="1" customWidth="1"/>
    <col min="15882" max="15882" width="10.28515625" customWidth="1"/>
    <col min="15883" max="15884" width="0" hidden="1" customWidth="1"/>
    <col min="16129" max="16129" width="47.28515625" customWidth="1"/>
    <col min="16130" max="16130" width="5.85546875" customWidth="1"/>
    <col min="16131" max="16131" width="4" customWidth="1"/>
    <col min="16132" max="16132" width="3.42578125" customWidth="1"/>
    <col min="16133" max="16133" width="9.140625" customWidth="1"/>
    <col min="16134" max="16134" width="3.85546875" customWidth="1"/>
    <col min="16135" max="16135" width="10.28515625" customWidth="1"/>
    <col min="16136" max="16137" width="0" hidden="1" customWidth="1"/>
    <col min="16138" max="16138" width="10.28515625" customWidth="1"/>
    <col min="16139" max="16140" width="0" hidden="1" customWidth="1"/>
  </cols>
  <sheetData>
    <row r="1" spans="1:12" s="99" customFormat="1" ht="13.5" hidden="1" customHeight="1" x14ac:dyDescent="0.25">
      <c r="A1" s="127"/>
      <c r="B1" s="128"/>
      <c r="C1" s="128"/>
      <c r="D1" s="128"/>
      <c r="E1" s="128"/>
      <c r="F1" s="128"/>
      <c r="G1" s="129"/>
      <c r="H1" s="129"/>
      <c r="I1" s="129"/>
      <c r="J1" s="129"/>
      <c r="K1" s="129"/>
      <c r="L1" s="129"/>
    </row>
    <row r="2" spans="1:12" x14ac:dyDescent="0.25">
      <c r="A2" s="39"/>
      <c r="B2" s="130"/>
      <c r="C2" s="130"/>
      <c r="D2" s="130"/>
      <c r="E2" s="100"/>
      <c r="F2" s="100"/>
      <c r="G2" s="38"/>
      <c r="H2" s="38"/>
      <c r="I2" s="38"/>
      <c r="J2" s="6" t="s">
        <v>6</v>
      </c>
    </row>
    <row r="3" spans="1:12" x14ac:dyDescent="0.25">
      <c r="A3" s="101"/>
      <c r="B3" s="101"/>
      <c r="C3" s="101"/>
      <c r="D3" s="101"/>
      <c r="E3" s="101"/>
      <c r="F3" s="101"/>
      <c r="G3" s="38"/>
      <c r="H3" s="38"/>
      <c r="I3" s="38"/>
      <c r="J3" s="88" t="s">
        <v>48</v>
      </c>
    </row>
    <row r="4" spans="1:12" x14ac:dyDescent="0.25">
      <c r="A4" s="102"/>
      <c r="B4" s="102"/>
      <c r="C4" s="102"/>
      <c r="D4" s="102"/>
      <c r="E4" s="102"/>
      <c r="F4" s="102"/>
      <c r="G4" s="38"/>
      <c r="H4" s="38"/>
      <c r="I4" s="38"/>
      <c r="J4" s="88" t="str">
        <f>"муниципального образования """&amp;RIGHT(G12,LEN(G12)-FIND("*",G12,1))&amp;""""</f>
        <v>муниципального образования "Мысовское"</v>
      </c>
    </row>
    <row r="5" spans="1:12" x14ac:dyDescent="0.25">
      <c r="A5" s="39"/>
      <c r="B5" s="130"/>
      <c r="C5" s="131"/>
      <c r="D5" s="131"/>
      <c r="E5" s="131"/>
      <c r="F5" s="131"/>
      <c r="G5" s="38"/>
      <c r="H5" s="38"/>
      <c r="I5" s="38"/>
      <c r="J5" s="88" t="str">
        <f>MID(G12,FIND("Узел",G12,1)+5,FIND("*",G12,1)-FIND("Узел",G12,1)-5)&amp; " Удмуртской Республики"</f>
        <v>Кезского района Удмуртской Республики</v>
      </c>
    </row>
    <row r="6" spans="1:12" x14ac:dyDescent="0.25">
      <c r="A6" s="39"/>
      <c r="B6" s="130"/>
      <c r="C6" s="130"/>
      <c r="D6" s="130"/>
      <c r="E6" s="130"/>
      <c r="F6" s="130"/>
      <c r="G6" s="38"/>
      <c r="H6" s="38"/>
      <c r="I6" s="38"/>
      <c r="J6" s="96" t="s">
        <v>432</v>
      </c>
    </row>
    <row r="7" spans="1:12" ht="51" customHeight="1" x14ac:dyDescent="0.25">
      <c r="A7" s="172" t="str">
        <f>"Ведомственная структура расходов бюджета поселения """&amp;MID(G12,FIND("*",G12,1)+1,LEN(G12)-FIND("*",G12,1))&amp;""" "&amp;MID(G12,FIND("%",G12,1)+5,FIND("*",G12,1)-FIND("%",G12,1)-5)&amp;" на плановый период "&amp;MID(G12,FIND("Прогноз",G12,1)+8,4)&amp;" и "&amp;MID(J12,FIND("Прогноз",J12,1)+8,4)&amp;" годов"</f>
        <v>Ведомственная структура расходов бюджета поселения "Мысовское"  Кезского района на плановый период 2020 и 2021 годов</v>
      </c>
      <c r="B7" s="172"/>
      <c r="C7" s="172"/>
      <c r="D7" s="172"/>
      <c r="E7" s="172"/>
      <c r="F7" s="172"/>
      <c r="G7" s="172"/>
      <c r="H7" s="172"/>
      <c r="I7" s="172"/>
      <c r="J7" s="172"/>
    </row>
    <row r="8" spans="1:12" x14ac:dyDescent="0.25">
      <c r="A8" s="39"/>
      <c r="B8" s="130"/>
      <c r="C8" s="130"/>
      <c r="D8" s="130"/>
      <c r="E8" s="132"/>
      <c r="F8" s="132"/>
      <c r="G8" s="38"/>
      <c r="H8" s="38"/>
      <c r="I8" s="38"/>
      <c r="J8" s="133" t="s">
        <v>262</v>
      </c>
    </row>
    <row r="9" spans="1:12" x14ac:dyDescent="0.25">
      <c r="A9" s="228" t="s">
        <v>49</v>
      </c>
      <c r="B9" s="228" t="s">
        <v>263</v>
      </c>
      <c r="C9" s="229" t="s">
        <v>264</v>
      </c>
      <c r="D9" s="229" t="s">
        <v>265</v>
      </c>
      <c r="E9" s="228" t="s">
        <v>55</v>
      </c>
      <c r="F9" s="230" t="s">
        <v>56</v>
      </c>
      <c r="G9" s="231" t="s">
        <v>54</v>
      </c>
      <c r="H9" s="231"/>
      <c r="I9" s="231"/>
      <c r="J9" s="231"/>
    </row>
    <row r="10" spans="1:12" ht="46.5" customHeight="1" x14ac:dyDescent="0.25">
      <c r="A10" s="228"/>
      <c r="B10" s="228"/>
      <c r="C10" s="229"/>
      <c r="D10" s="229"/>
      <c r="E10" s="228"/>
      <c r="F10" s="230"/>
      <c r="G10" s="80" t="str">
        <f>MID(G12,FIND("Прогноз",G12,1)+8,4)&amp;" год"</f>
        <v>2020 год</v>
      </c>
      <c r="H10" s="80" t="str">
        <f>MID(H12,FIND("Прогноз",H12,1)+8,4)&amp;" ББ="&amp;LEFT(RIGHT(H11,12),2)</f>
        <v>2020 ББ=20</v>
      </c>
      <c r="I10" s="80" t="str">
        <f>MID(I12,FIND("Прогноз",I12,1)+8,4)&amp;" ББ="&amp;LEFT(RIGHT(I11,12),2)</f>
        <v>2020 ББ=22</v>
      </c>
      <c r="J10" s="80" t="str">
        <f>MID(J12,FIND("Прогноз",J12,1)+8,4)&amp;" год"</f>
        <v>2021 год</v>
      </c>
      <c r="K10" s="139" t="str">
        <f>MID(K12,FIND("Прогноз",K12,1)+8,4)&amp;" ББ="&amp;LEFT(RIGHT(K11,12),2)</f>
        <v>2021 ББ=20</v>
      </c>
      <c r="L10" s="80" t="str">
        <f>MID(L12,FIND("Прогноз",L12,1)+8,4)&amp;" ББ="&amp;LEFT(RIGHT(L11,12),2)</f>
        <v>2021 ББ=22</v>
      </c>
    </row>
    <row r="11" spans="1:12" s="84" customFormat="1" ht="61.5" hidden="1" customHeight="1" x14ac:dyDescent="0.2">
      <c r="A11" s="81" t="s">
        <v>50</v>
      </c>
      <c r="B11" s="104" t="s">
        <v>266</v>
      </c>
      <c r="C11" s="104" t="s">
        <v>267</v>
      </c>
      <c r="D11" s="104" t="s">
        <v>268</v>
      </c>
      <c r="E11" s="104" t="s">
        <v>223</v>
      </c>
      <c r="F11" s="104" t="s">
        <v>57</v>
      </c>
      <c r="G11" s="105" t="s">
        <v>378</v>
      </c>
      <c r="H11" s="105" t="s">
        <v>379</v>
      </c>
      <c r="I11" s="105" t="s">
        <v>380</v>
      </c>
      <c r="J11" s="105" t="s">
        <v>381</v>
      </c>
      <c r="K11" s="105" t="s">
        <v>382</v>
      </c>
      <c r="L11" s="105" t="s">
        <v>383</v>
      </c>
    </row>
    <row r="12" spans="1:12" s="87" customFormat="1" ht="40.5" hidden="1" customHeight="1" x14ac:dyDescent="0.2">
      <c r="A12" s="85" t="s">
        <v>49</v>
      </c>
      <c r="B12" s="106" t="s">
        <v>270</v>
      </c>
      <c r="C12" s="106" t="s">
        <v>264</v>
      </c>
      <c r="D12" s="106" t="s">
        <v>265</v>
      </c>
      <c r="E12" s="106" t="s">
        <v>55</v>
      </c>
      <c r="F12" s="106" t="s">
        <v>58</v>
      </c>
      <c r="G12" s="3" t="s">
        <v>384</v>
      </c>
      <c r="H12" s="3" t="s">
        <v>384</v>
      </c>
      <c r="I12" s="3" t="s">
        <v>384</v>
      </c>
      <c r="J12" s="3" t="s">
        <v>385</v>
      </c>
      <c r="K12" s="3" t="s">
        <v>385</v>
      </c>
      <c r="L12" s="3" t="s">
        <v>385</v>
      </c>
    </row>
    <row r="13" spans="1:12" s="87" customFormat="1" ht="14.25" hidden="1" x14ac:dyDescent="0.2">
      <c r="A13" s="134" t="s">
        <v>272</v>
      </c>
      <c r="B13" s="135" t="s">
        <v>51</v>
      </c>
      <c r="C13" s="135" t="s">
        <v>51</v>
      </c>
      <c r="D13" s="135" t="s">
        <v>51</v>
      </c>
      <c r="E13" s="135" t="s">
        <v>51</v>
      </c>
      <c r="F13" s="135" t="s">
        <v>51</v>
      </c>
      <c r="G13" s="136">
        <v>2138.9</v>
      </c>
      <c r="H13" s="136">
        <v>2138.9</v>
      </c>
      <c r="I13" s="136"/>
      <c r="J13" s="136">
        <v>2140</v>
      </c>
      <c r="K13" s="136">
        <v>2140</v>
      </c>
      <c r="L13" s="136"/>
    </row>
    <row r="14" spans="1:12" s="87" customFormat="1" ht="24" x14ac:dyDescent="0.2">
      <c r="A14" s="134" t="s">
        <v>5</v>
      </c>
      <c r="B14" s="135" t="s">
        <v>306</v>
      </c>
      <c r="C14" s="135" t="s">
        <v>51</v>
      </c>
      <c r="D14" s="135" t="s">
        <v>51</v>
      </c>
      <c r="E14" s="135" t="s">
        <v>51</v>
      </c>
      <c r="F14" s="135" t="s">
        <v>51</v>
      </c>
      <c r="G14" s="136">
        <v>2138.9</v>
      </c>
      <c r="H14" s="136">
        <v>2138.9</v>
      </c>
      <c r="I14" s="136"/>
      <c r="J14" s="136">
        <v>2140</v>
      </c>
      <c r="K14" s="136">
        <v>2140</v>
      </c>
      <c r="L14" s="136"/>
    </row>
    <row r="15" spans="1:12" s="87" customFormat="1" ht="14.25" x14ac:dyDescent="0.2">
      <c r="A15" s="134" t="s">
        <v>273</v>
      </c>
      <c r="B15" s="135" t="s">
        <v>306</v>
      </c>
      <c r="C15" s="135" t="s">
        <v>31</v>
      </c>
      <c r="D15" s="135"/>
      <c r="E15" s="135" t="s">
        <v>51</v>
      </c>
      <c r="F15" s="135" t="s">
        <v>51</v>
      </c>
      <c r="G15" s="136">
        <v>1198.5999999999999</v>
      </c>
      <c r="H15" s="136">
        <v>1198.5999999999999</v>
      </c>
      <c r="I15" s="136"/>
      <c r="J15" s="136">
        <v>1199.7</v>
      </c>
      <c r="K15" s="136">
        <v>1199.7</v>
      </c>
      <c r="L15" s="136"/>
    </row>
    <row r="16" spans="1:12" s="87" customFormat="1" ht="36" x14ac:dyDescent="0.2">
      <c r="A16" s="134" t="s">
        <v>274</v>
      </c>
      <c r="B16" s="135" t="s">
        <v>306</v>
      </c>
      <c r="C16" s="135" t="s">
        <v>31</v>
      </c>
      <c r="D16" s="135" t="s">
        <v>275</v>
      </c>
      <c r="E16" s="135" t="s">
        <v>51</v>
      </c>
      <c r="F16" s="135" t="s">
        <v>51</v>
      </c>
      <c r="G16" s="136">
        <v>499.7</v>
      </c>
      <c r="H16" s="136">
        <v>499.7</v>
      </c>
      <c r="I16" s="136"/>
      <c r="J16" s="136">
        <v>499.7</v>
      </c>
      <c r="K16" s="136">
        <v>499.7</v>
      </c>
      <c r="L16" s="136"/>
    </row>
    <row r="17" spans="1:12" s="87" customFormat="1" ht="14.25" x14ac:dyDescent="0.2">
      <c r="A17" s="134" t="s">
        <v>219</v>
      </c>
      <c r="B17" s="135" t="s">
        <v>306</v>
      </c>
      <c r="C17" s="135" t="s">
        <v>31</v>
      </c>
      <c r="D17" s="135" t="s">
        <v>275</v>
      </c>
      <c r="E17" s="135" t="s">
        <v>251</v>
      </c>
      <c r="F17" s="135" t="s">
        <v>51</v>
      </c>
      <c r="G17" s="136">
        <v>499.7</v>
      </c>
      <c r="H17" s="136">
        <v>499.7</v>
      </c>
      <c r="I17" s="136"/>
      <c r="J17" s="136">
        <v>499.7</v>
      </c>
      <c r="K17" s="136">
        <v>499.7</v>
      </c>
      <c r="L17" s="136"/>
    </row>
    <row r="18" spans="1:12" s="87" customFormat="1" ht="14.25" x14ac:dyDescent="0.2">
      <c r="A18" s="134" t="s">
        <v>256</v>
      </c>
      <c r="B18" s="135" t="s">
        <v>306</v>
      </c>
      <c r="C18" s="135" t="s">
        <v>31</v>
      </c>
      <c r="D18" s="135" t="s">
        <v>275</v>
      </c>
      <c r="E18" s="135" t="s">
        <v>257</v>
      </c>
      <c r="F18" s="135" t="s">
        <v>51</v>
      </c>
      <c r="G18" s="136">
        <v>499.7</v>
      </c>
      <c r="H18" s="136">
        <v>499.7</v>
      </c>
      <c r="I18" s="136"/>
      <c r="J18" s="136">
        <v>499.7</v>
      </c>
      <c r="K18" s="136">
        <v>499.7</v>
      </c>
      <c r="L18" s="136"/>
    </row>
    <row r="19" spans="1:12" s="99" customFormat="1" ht="24.75" x14ac:dyDescent="0.25">
      <c r="A19" s="127" t="s">
        <v>253</v>
      </c>
      <c r="B19" s="128" t="s">
        <v>306</v>
      </c>
      <c r="C19" s="128" t="s">
        <v>31</v>
      </c>
      <c r="D19" s="128" t="s">
        <v>275</v>
      </c>
      <c r="E19" s="128" t="s">
        <v>257</v>
      </c>
      <c r="F19" s="128" t="s">
        <v>59</v>
      </c>
      <c r="G19" s="129">
        <v>383.8</v>
      </c>
      <c r="H19" s="129">
        <v>383.8</v>
      </c>
      <c r="I19" s="129"/>
      <c r="J19" s="129">
        <v>383.8</v>
      </c>
      <c r="K19" s="129">
        <v>383.8</v>
      </c>
      <c r="L19" s="129"/>
    </row>
    <row r="20" spans="1:12" s="99" customFormat="1" ht="36.75" x14ac:dyDescent="0.25">
      <c r="A20" s="127" t="s">
        <v>254</v>
      </c>
      <c r="B20" s="128" t="s">
        <v>306</v>
      </c>
      <c r="C20" s="128" t="s">
        <v>31</v>
      </c>
      <c r="D20" s="128" t="s">
        <v>275</v>
      </c>
      <c r="E20" s="128" t="s">
        <v>257</v>
      </c>
      <c r="F20" s="128" t="s">
        <v>255</v>
      </c>
      <c r="G20" s="129">
        <v>115.9</v>
      </c>
      <c r="H20" s="129">
        <v>115.9</v>
      </c>
      <c r="I20" s="129"/>
      <c r="J20" s="129">
        <v>115.9</v>
      </c>
      <c r="K20" s="129">
        <v>115.9</v>
      </c>
      <c r="L20" s="129"/>
    </row>
    <row r="21" spans="1:12" s="87" customFormat="1" ht="48" x14ac:dyDescent="0.2">
      <c r="A21" s="134" t="s">
        <v>276</v>
      </c>
      <c r="B21" s="135" t="s">
        <v>306</v>
      </c>
      <c r="C21" s="135" t="s">
        <v>31</v>
      </c>
      <c r="D21" s="135" t="s">
        <v>277</v>
      </c>
      <c r="E21" s="135" t="s">
        <v>51</v>
      </c>
      <c r="F21" s="135" t="s">
        <v>51</v>
      </c>
      <c r="G21" s="136">
        <v>698.9</v>
      </c>
      <c r="H21" s="136">
        <v>698.9</v>
      </c>
      <c r="I21" s="136"/>
      <c r="J21" s="136">
        <v>700</v>
      </c>
      <c r="K21" s="136">
        <v>700</v>
      </c>
      <c r="L21" s="136"/>
    </row>
    <row r="22" spans="1:12" s="87" customFormat="1" ht="14.25" x14ac:dyDescent="0.2">
      <c r="A22" s="134" t="s">
        <v>219</v>
      </c>
      <c r="B22" s="135" t="s">
        <v>306</v>
      </c>
      <c r="C22" s="135" t="s">
        <v>31</v>
      </c>
      <c r="D22" s="135" t="s">
        <v>277</v>
      </c>
      <c r="E22" s="135" t="s">
        <v>251</v>
      </c>
      <c r="F22" s="135" t="s">
        <v>51</v>
      </c>
      <c r="G22" s="136">
        <v>698.9</v>
      </c>
      <c r="H22" s="136">
        <v>698.9</v>
      </c>
      <c r="I22" s="136"/>
      <c r="J22" s="136">
        <v>700</v>
      </c>
      <c r="K22" s="136">
        <v>700</v>
      </c>
      <c r="L22" s="136"/>
    </row>
    <row r="23" spans="1:12" s="87" customFormat="1" ht="14.25" x14ac:dyDescent="0.2">
      <c r="A23" s="134" t="s">
        <v>220</v>
      </c>
      <c r="B23" s="135" t="s">
        <v>306</v>
      </c>
      <c r="C23" s="135" t="s">
        <v>31</v>
      </c>
      <c r="D23" s="135" t="s">
        <v>277</v>
      </c>
      <c r="E23" s="135" t="s">
        <v>258</v>
      </c>
      <c r="F23" s="135" t="s">
        <v>51</v>
      </c>
      <c r="G23" s="136">
        <v>698.9</v>
      </c>
      <c r="H23" s="136">
        <v>698.9</v>
      </c>
      <c r="I23" s="136"/>
      <c r="J23" s="136">
        <v>700</v>
      </c>
      <c r="K23" s="136">
        <v>700</v>
      </c>
      <c r="L23" s="136"/>
    </row>
    <row r="24" spans="1:12" s="99" customFormat="1" ht="24.75" x14ac:dyDescent="0.25">
      <c r="A24" s="127" t="s">
        <v>253</v>
      </c>
      <c r="B24" s="128" t="s">
        <v>306</v>
      </c>
      <c r="C24" s="128" t="s">
        <v>31</v>
      </c>
      <c r="D24" s="128" t="s">
        <v>277</v>
      </c>
      <c r="E24" s="128" t="s">
        <v>258</v>
      </c>
      <c r="F24" s="128" t="s">
        <v>59</v>
      </c>
      <c r="G24" s="129">
        <v>476.2</v>
      </c>
      <c r="H24" s="129">
        <v>476.2</v>
      </c>
      <c r="I24" s="129"/>
      <c r="J24" s="129">
        <v>476.2</v>
      </c>
      <c r="K24" s="129">
        <v>476.2</v>
      </c>
      <c r="L24" s="129"/>
    </row>
    <row r="25" spans="1:12" s="99" customFormat="1" ht="36.75" x14ac:dyDescent="0.25">
      <c r="A25" s="127" t="s">
        <v>254</v>
      </c>
      <c r="B25" s="128" t="s">
        <v>306</v>
      </c>
      <c r="C25" s="128" t="s">
        <v>31</v>
      </c>
      <c r="D25" s="128" t="s">
        <v>277</v>
      </c>
      <c r="E25" s="128" t="s">
        <v>258</v>
      </c>
      <c r="F25" s="128" t="s">
        <v>255</v>
      </c>
      <c r="G25" s="129">
        <v>143.80000000000001</v>
      </c>
      <c r="H25" s="129">
        <v>143.80000000000001</v>
      </c>
      <c r="I25" s="129"/>
      <c r="J25" s="129">
        <v>143.80000000000001</v>
      </c>
      <c r="K25" s="129">
        <v>143.80000000000001</v>
      </c>
      <c r="L25" s="129"/>
    </row>
    <row r="26" spans="1:12" s="99" customFormat="1" x14ac:dyDescent="0.25">
      <c r="A26" s="127" t="s">
        <v>376</v>
      </c>
      <c r="B26" s="128" t="s">
        <v>306</v>
      </c>
      <c r="C26" s="128" t="s">
        <v>31</v>
      </c>
      <c r="D26" s="128" t="s">
        <v>277</v>
      </c>
      <c r="E26" s="128" t="s">
        <v>258</v>
      </c>
      <c r="F26" s="128" t="s">
        <v>60</v>
      </c>
      <c r="G26" s="129">
        <v>77.3</v>
      </c>
      <c r="H26" s="129">
        <v>77.3</v>
      </c>
      <c r="I26" s="129"/>
      <c r="J26" s="129">
        <v>78.400000000000006</v>
      </c>
      <c r="K26" s="129">
        <v>78.400000000000006</v>
      </c>
      <c r="L26" s="129"/>
    </row>
    <row r="27" spans="1:12" s="99" customFormat="1" x14ac:dyDescent="0.25">
      <c r="A27" s="127" t="s">
        <v>221</v>
      </c>
      <c r="B27" s="128" t="s">
        <v>306</v>
      </c>
      <c r="C27" s="128" t="s">
        <v>31</v>
      </c>
      <c r="D27" s="128" t="s">
        <v>277</v>
      </c>
      <c r="E27" s="128" t="s">
        <v>258</v>
      </c>
      <c r="F27" s="128" t="s">
        <v>61</v>
      </c>
      <c r="G27" s="129">
        <v>0.6</v>
      </c>
      <c r="H27" s="129">
        <v>0.6</v>
      </c>
      <c r="I27" s="129"/>
      <c r="J27" s="129">
        <v>0.6</v>
      </c>
      <c r="K27" s="129">
        <v>0.6</v>
      </c>
      <c r="L27" s="129"/>
    </row>
    <row r="28" spans="1:12" s="99" customFormat="1" x14ac:dyDescent="0.25">
      <c r="A28" s="127" t="s">
        <v>345</v>
      </c>
      <c r="B28" s="128" t="s">
        <v>306</v>
      </c>
      <c r="C28" s="128" t="s">
        <v>31</v>
      </c>
      <c r="D28" s="128" t="s">
        <v>277</v>
      </c>
      <c r="E28" s="128" t="s">
        <v>258</v>
      </c>
      <c r="F28" s="128" t="s">
        <v>346</v>
      </c>
      <c r="G28" s="129">
        <v>1</v>
      </c>
      <c r="H28" s="129">
        <v>1</v>
      </c>
      <c r="I28" s="129"/>
      <c r="J28" s="129">
        <v>1</v>
      </c>
      <c r="K28" s="129">
        <v>1</v>
      </c>
      <c r="L28" s="129"/>
    </row>
    <row r="29" spans="1:12" s="87" customFormat="1" ht="14.25" x14ac:dyDescent="0.2">
      <c r="A29" s="134" t="s">
        <v>278</v>
      </c>
      <c r="B29" s="135" t="s">
        <v>306</v>
      </c>
      <c r="C29" s="135" t="s">
        <v>275</v>
      </c>
      <c r="D29" s="135"/>
      <c r="E29" s="135" t="s">
        <v>51</v>
      </c>
      <c r="F29" s="135" t="s">
        <v>51</v>
      </c>
      <c r="G29" s="136">
        <v>89</v>
      </c>
      <c r="H29" s="136">
        <v>89</v>
      </c>
      <c r="I29" s="136"/>
      <c r="J29" s="136">
        <v>89</v>
      </c>
      <c r="K29" s="136">
        <v>89</v>
      </c>
      <c r="L29" s="136"/>
    </row>
    <row r="30" spans="1:12" s="87" customFormat="1" ht="14.25" x14ac:dyDescent="0.2">
      <c r="A30" s="134" t="s">
        <v>279</v>
      </c>
      <c r="B30" s="135" t="s">
        <v>306</v>
      </c>
      <c r="C30" s="135" t="s">
        <v>275</v>
      </c>
      <c r="D30" s="135" t="s">
        <v>280</v>
      </c>
      <c r="E30" s="135" t="s">
        <v>51</v>
      </c>
      <c r="F30" s="135" t="s">
        <v>51</v>
      </c>
      <c r="G30" s="136">
        <v>89</v>
      </c>
      <c r="H30" s="136">
        <v>89</v>
      </c>
      <c r="I30" s="136"/>
      <c r="J30" s="136">
        <v>89</v>
      </c>
      <c r="K30" s="136">
        <v>89</v>
      </c>
      <c r="L30" s="136"/>
    </row>
    <row r="31" spans="1:12" s="87" customFormat="1" ht="14.25" x14ac:dyDescent="0.2">
      <c r="A31" s="134" t="s">
        <v>219</v>
      </c>
      <c r="B31" s="135" t="s">
        <v>306</v>
      </c>
      <c r="C31" s="135" t="s">
        <v>275</v>
      </c>
      <c r="D31" s="135" t="s">
        <v>280</v>
      </c>
      <c r="E31" s="135" t="s">
        <v>251</v>
      </c>
      <c r="F31" s="135" t="s">
        <v>51</v>
      </c>
      <c r="G31" s="136">
        <v>89</v>
      </c>
      <c r="H31" s="136">
        <v>89</v>
      </c>
      <c r="I31" s="136"/>
      <c r="J31" s="136">
        <v>89</v>
      </c>
      <c r="K31" s="136">
        <v>89</v>
      </c>
      <c r="L31" s="136"/>
    </row>
    <row r="32" spans="1:12" s="87" customFormat="1" ht="24" x14ac:dyDescent="0.2">
      <c r="A32" s="134" t="s">
        <v>62</v>
      </c>
      <c r="B32" s="135" t="s">
        <v>306</v>
      </c>
      <c r="C32" s="135" t="s">
        <v>275</v>
      </c>
      <c r="D32" s="135" t="s">
        <v>280</v>
      </c>
      <c r="E32" s="135" t="s">
        <v>252</v>
      </c>
      <c r="F32" s="135" t="s">
        <v>51</v>
      </c>
      <c r="G32" s="136">
        <v>89</v>
      </c>
      <c r="H32" s="136">
        <v>89</v>
      </c>
      <c r="I32" s="136"/>
      <c r="J32" s="136">
        <v>89</v>
      </c>
      <c r="K32" s="136">
        <v>89</v>
      </c>
      <c r="L32" s="136"/>
    </row>
    <row r="33" spans="1:12" s="99" customFormat="1" ht="24.75" x14ac:dyDescent="0.25">
      <c r="A33" s="127" t="s">
        <v>253</v>
      </c>
      <c r="B33" s="128" t="s">
        <v>306</v>
      </c>
      <c r="C33" s="128" t="s">
        <v>275</v>
      </c>
      <c r="D33" s="128" t="s">
        <v>280</v>
      </c>
      <c r="E33" s="128" t="s">
        <v>252</v>
      </c>
      <c r="F33" s="128" t="s">
        <v>59</v>
      </c>
      <c r="G33" s="129">
        <v>62.7</v>
      </c>
      <c r="H33" s="129">
        <v>62.7</v>
      </c>
      <c r="I33" s="129"/>
      <c r="J33" s="129">
        <v>62.7</v>
      </c>
      <c r="K33" s="129">
        <v>62.7</v>
      </c>
      <c r="L33" s="129"/>
    </row>
    <row r="34" spans="1:12" s="99" customFormat="1" ht="36.75" x14ac:dyDescent="0.25">
      <c r="A34" s="127" t="s">
        <v>254</v>
      </c>
      <c r="B34" s="128" t="s">
        <v>306</v>
      </c>
      <c r="C34" s="128" t="s">
        <v>275</v>
      </c>
      <c r="D34" s="128" t="s">
        <v>280</v>
      </c>
      <c r="E34" s="128" t="s">
        <v>252</v>
      </c>
      <c r="F34" s="128" t="s">
        <v>255</v>
      </c>
      <c r="G34" s="129">
        <v>19</v>
      </c>
      <c r="H34" s="129">
        <v>19</v>
      </c>
      <c r="I34" s="129"/>
      <c r="J34" s="129">
        <v>19</v>
      </c>
      <c r="K34" s="129">
        <v>19</v>
      </c>
      <c r="L34" s="129"/>
    </row>
    <row r="35" spans="1:12" s="99" customFormat="1" x14ac:dyDescent="0.25">
      <c r="A35" s="127" t="s">
        <v>376</v>
      </c>
      <c r="B35" s="128" t="s">
        <v>306</v>
      </c>
      <c r="C35" s="128" t="s">
        <v>275</v>
      </c>
      <c r="D35" s="128" t="s">
        <v>280</v>
      </c>
      <c r="E35" s="128" t="s">
        <v>252</v>
      </c>
      <c r="F35" s="128" t="s">
        <v>60</v>
      </c>
      <c r="G35" s="129">
        <v>7.3</v>
      </c>
      <c r="H35" s="129">
        <v>7.3</v>
      </c>
      <c r="I35" s="129"/>
      <c r="J35" s="129">
        <v>7.3</v>
      </c>
      <c r="K35" s="129">
        <v>7.3</v>
      </c>
      <c r="L35" s="129"/>
    </row>
    <row r="36" spans="1:12" s="87" customFormat="1" ht="14.25" x14ac:dyDescent="0.2">
      <c r="A36" s="134" t="s">
        <v>281</v>
      </c>
      <c r="B36" s="135" t="s">
        <v>306</v>
      </c>
      <c r="C36" s="135" t="s">
        <v>277</v>
      </c>
      <c r="D36" s="135"/>
      <c r="E36" s="135" t="s">
        <v>51</v>
      </c>
      <c r="F36" s="135" t="s">
        <v>51</v>
      </c>
      <c r="G36" s="136">
        <v>851.3</v>
      </c>
      <c r="H36" s="136">
        <v>851.3</v>
      </c>
      <c r="I36" s="136"/>
      <c r="J36" s="136">
        <v>851.3</v>
      </c>
      <c r="K36" s="136">
        <v>851.3</v>
      </c>
      <c r="L36" s="136"/>
    </row>
    <row r="37" spans="1:12" s="87" customFormat="1" ht="14.25" x14ac:dyDescent="0.2">
      <c r="A37" s="134" t="s">
        <v>377</v>
      </c>
      <c r="B37" s="135" t="s">
        <v>306</v>
      </c>
      <c r="C37" s="135" t="s">
        <v>277</v>
      </c>
      <c r="D37" s="135" t="s">
        <v>282</v>
      </c>
      <c r="E37" s="135" t="s">
        <v>51</v>
      </c>
      <c r="F37" s="135" t="s">
        <v>51</v>
      </c>
      <c r="G37" s="136">
        <v>851.3</v>
      </c>
      <c r="H37" s="136">
        <v>851.3</v>
      </c>
      <c r="I37" s="136"/>
      <c r="J37" s="136">
        <v>851.3</v>
      </c>
      <c r="K37" s="136">
        <v>851.3</v>
      </c>
      <c r="L37" s="136"/>
    </row>
    <row r="38" spans="1:12" s="87" customFormat="1" ht="14.25" x14ac:dyDescent="0.2">
      <c r="A38" s="134" t="s">
        <v>219</v>
      </c>
      <c r="B38" s="135" t="s">
        <v>306</v>
      </c>
      <c r="C38" s="135" t="s">
        <v>277</v>
      </c>
      <c r="D38" s="135" t="s">
        <v>282</v>
      </c>
      <c r="E38" s="135" t="s">
        <v>251</v>
      </c>
      <c r="F38" s="135" t="s">
        <v>51</v>
      </c>
      <c r="G38" s="136">
        <v>851.3</v>
      </c>
      <c r="H38" s="136">
        <v>851.3</v>
      </c>
      <c r="I38" s="136"/>
      <c r="J38" s="136">
        <v>851.3</v>
      </c>
      <c r="K38" s="136">
        <v>851.3</v>
      </c>
      <c r="L38" s="136"/>
    </row>
    <row r="39" spans="1:12" s="87" customFormat="1" ht="36" x14ac:dyDescent="0.2">
      <c r="A39" s="134" t="s">
        <v>222</v>
      </c>
      <c r="B39" s="135" t="s">
        <v>306</v>
      </c>
      <c r="C39" s="135" t="s">
        <v>277</v>
      </c>
      <c r="D39" s="135" t="s">
        <v>282</v>
      </c>
      <c r="E39" s="135" t="s">
        <v>259</v>
      </c>
      <c r="F39" s="135" t="s">
        <v>51</v>
      </c>
      <c r="G39" s="136">
        <v>781.3</v>
      </c>
      <c r="H39" s="136">
        <v>781.3</v>
      </c>
      <c r="I39" s="136"/>
      <c r="J39" s="136">
        <v>781.3</v>
      </c>
      <c r="K39" s="136">
        <v>781.3</v>
      </c>
      <c r="L39" s="136"/>
    </row>
    <row r="40" spans="1:12" s="99" customFormat="1" x14ac:dyDescent="0.25">
      <c r="A40" s="127" t="s">
        <v>376</v>
      </c>
      <c r="B40" s="128" t="s">
        <v>306</v>
      </c>
      <c r="C40" s="128" t="s">
        <v>277</v>
      </c>
      <c r="D40" s="128" t="s">
        <v>282</v>
      </c>
      <c r="E40" s="128" t="s">
        <v>259</v>
      </c>
      <c r="F40" s="128" t="s">
        <v>60</v>
      </c>
      <c r="G40" s="129">
        <v>781.3</v>
      </c>
      <c r="H40" s="129">
        <v>781.3</v>
      </c>
      <c r="I40" s="129"/>
      <c r="J40" s="129">
        <v>781.3</v>
      </c>
      <c r="K40" s="129">
        <v>781.3</v>
      </c>
      <c r="L40" s="129"/>
    </row>
    <row r="41" spans="1:12" s="87" customFormat="1" ht="14.25" x14ac:dyDescent="0.2">
      <c r="A41" s="134" t="s">
        <v>260</v>
      </c>
      <c r="B41" s="135" t="s">
        <v>306</v>
      </c>
      <c r="C41" s="135" t="s">
        <v>277</v>
      </c>
      <c r="D41" s="135" t="s">
        <v>282</v>
      </c>
      <c r="E41" s="135" t="s">
        <v>261</v>
      </c>
      <c r="F41" s="135" t="s">
        <v>51</v>
      </c>
      <c r="G41" s="136">
        <v>70</v>
      </c>
      <c r="H41" s="136">
        <v>70</v>
      </c>
      <c r="I41" s="136"/>
      <c r="J41" s="136">
        <v>70</v>
      </c>
      <c r="K41" s="136">
        <v>70</v>
      </c>
      <c r="L41" s="136"/>
    </row>
    <row r="42" spans="1:12" s="99" customFormat="1" x14ac:dyDescent="0.25">
      <c r="A42" s="127" t="s">
        <v>376</v>
      </c>
      <c r="B42" s="128" t="s">
        <v>306</v>
      </c>
      <c r="C42" s="128" t="s">
        <v>277</v>
      </c>
      <c r="D42" s="128" t="s">
        <v>282</v>
      </c>
      <c r="E42" s="128" t="s">
        <v>261</v>
      </c>
      <c r="F42" s="128" t="s">
        <v>60</v>
      </c>
      <c r="G42" s="129">
        <v>70</v>
      </c>
      <c r="H42" s="129">
        <v>70</v>
      </c>
      <c r="I42" s="129"/>
      <c r="J42" s="129">
        <v>70</v>
      </c>
      <c r="K42" s="129">
        <v>70</v>
      </c>
      <c r="L42" s="129"/>
    </row>
    <row r="43" spans="1:12" x14ac:dyDescent="0.25">
      <c r="A43" s="225" t="s">
        <v>52</v>
      </c>
      <c r="B43" s="226"/>
      <c r="C43" s="226"/>
      <c r="D43" s="226"/>
      <c r="E43" s="226"/>
      <c r="F43" s="227"/>
      <c r="G43" s="137">
        <f>G13</f>
        <v>2138.9</v>
      </c>
      <c r="H43" s="138"/>
      <c r="I43" s="138"/>
      <c r="J43" s="137">
        <f>J13</f>
        <v>2140</v>
      </c>
      <c r="K43" s="138"/>
      <c r="L43" s="138"/>
    </row>
  </sheetData>
  <mergeCells count="9">
    <mergeCell ref="A9:A10"/>
    <mergeCell ref="A43:F43"/>
    <mergeCell ref="A7:J7"/>
    <mergeCell ref="D9:D10"/>
    <mergeCell ref="E9:E10"/>
    <mergeCell ref="F9:F10"/>
    <mergeCell ref="G9:J9"/>
    <mergeCell ref="B9:B10"/>
    <mergeCell ref="C9:C10"/>
  </mergeCells>
  <phoneticPr fontId="22" type="noConversion"/>
  <pageMargins left="0.70866141732283472" right="0.70866141732283472" top="0.74803149606299213" bottom="0.74803149606299213" header="0.31496062992125984" footer="0.31496062992125984"/>
  <pageSetup paperSize="9" scale="7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BreakPreview" topLeftCell="A13" zoomScaleNormal="100" zoomScaleSheetLayoutView="100" workbookViewId="0">
      <selection activeCell="A7" sqref="A7:F7"/>
    </sheetView>
  </sheetViews>
  <sheetFormatPr defaultRowHeight="15" x14ac:dyDescent="0.25"/>
  <cols>
    <col min="1" max="1" width="57.140625" style="66" customWidth="1"/>
    <col min="2" max="2" width="12" style="66" customWidth="1"/>
    <col min="3" max="3" width="5.85546875" style="66" customWidth="1"/>
    <col min="4" max="4" width="8.85546875" customWidth="1"/>
    <col min="5" max="6" width="9.85546875" style="65" hidden="1" customWidth="1"/>
    <col min="7" max="8" width="8.85546875" style="65" hidden="1" customWidth="1"/>
    <col min="257" max="257" width="57.140625" customWidth="1"/>
    <col min="258" max="258" width="9.140625" customWidth="1"/>
    <col min="259" max="259" width="5.85546875" customWidth="1"/>
    <col min="260" max="260" width="8.85546875" customWidth="1"/>
    <col min="261" max="264" width="0" hidden="1" customWidth="1"/>
    <col min="513" max="513" width="57.140625" customWidth="1"/>
    <col min="514" max="514" width="9.140625" customWidth="1"/>
    <col min="515" max="515" width="5.85546875" customWidth="1"/>
    <col min="516" max="516" width="8.85546875" customWidth="1"/>
    <col min="517" max="520" width="0" hidden="1" customWidth="1"/>
    <col min="769" max="769" width="57.140625" customWidth="1"/>
    <col min="770" max="770" width="9.140625" customWidth="1"/>
    <col min="771" max="771" width="5.85546875" customWidth="1"/>
    <col min="772" max="772" width="8.85546875" customWidth="1"/>
    <col min="773" max="776" width="0" hidden="1" customWidth="1"/>
    <col min="1025" max="1025" width="57.140625" customWidth="1"/>
    <col min="1026" max="1026" width="9.140625" customWidth="1"/>
    <col min="1027" max="1027" width="5.85546875" customWidth="1"/>
    <col min="1028" max="1028" width="8.85546875" customWidth="1"/>
    <col min="1029" max="1032" width="0" hidden="1" customWidth="1"/>
    <col min="1281" max="1281" width="57.140625" customWidth="1"/>
    <col min="1282" max="1282" width="9.140625" customWidth="1"/>
    <col min="1283" max="1283" width="5.85546875" customWidth="1"/>
    <col min="1284" max="1284" width="8.85546875" customWidth="1"/>
    <col min="1285" max="1288" width="0" hidden="1" customWidth="1"/>
    <col min="1537" max="1537" width="57.140625" customWidth="1"/>
    <col min="1538" max="1538" width="9.140625" customWidth="1"/>
    <col min="1539" max="1539" width="5.85546875" customWidth="1"/>
    <col min="1540" max="1540" width="8.85546875" customWidth="1"/>
    <col min="1541" max="1544" width="0" hidden="1" customWidth="1"/>
    <col min="1793" max="1793" width="57.140625" customWidth="1"/>
    <col min="1794" max="1794" width="9.140625" customWidth="1"/>
    <col min="1795" max="1795" width="5.85546875" customWidth="1"/>
    <col min="1796" max="1796" width="8.85546875" customWidth="1"/>
    <col min="1797" max="1800" width="0" hidden="1" customWidth="1"/>
    <col min="2049" max="2049" width="57.140625" customWidth="1"/>
    <col min="2050" max="2050" width="9.140625" customWidth="1"/>
    <col min="2051" max="2051" width="5.85546875" customWidth="1"/>
    <col min="2052" max="2052" width="8.85546875" customWidth="1"/>
    <col min="2053" max="2056" width="0" hidden="1" customWidth="1"/>
    <col min="2305" max="2305" width="57.140625" customWidth="1"/>
    <col min="2306" max="2306" width="9.140625" customWidth="1"/>
    <col min="2307" max="2307" width="5.85546875" customWidth="1"/>
    <col min="2308" max="2308" width="8.85546875" customWidth="1"/>
    <col min="2309" max="2312" width="0" hidden="1" customWidth="1"/>
    <col min="2561" max="2561" width="57.140625" customWidth="1"/>
    <col min="2562" max="2562" width="9.140625" customWidth="1"/>
    <col min="2563" max="2563" width="5.85546875" customWidth="1"/>
    <col min="2564" max="2564" width="8.85546875" customWidth="1"/>
    <col min="2565" max="2568" width="0" hidden="1" customWidth="1"/>
    <col min="2817" max="2817" width="57.140625" customWidth="1"/>
    <col min="2818" max="2818" width="9.140625" customWidth="1"/>
    <col min="2819" max="2819" width="5.85546875" customWidth="1"/>
    <col min="2820" max="2820" width="8.85546875" customWidth="1"/>
    <col min="2821" max="2824" width="0" hidden="1" customWidth="1"/>
    <col min="3073" max="3073" width="57.140625" customWidth="1"/>
    <col min="3074" max="3074" width="9.140625" customWidth="1"/>
    <col min="3075" max="3075" width="5.85546875" customWidth="1"/>
    <col min="3076" max="3076" width="8.85546875" customWidth="1"/>
    <col min="3077" max="3080" width="0" hidden="1" customWidth="1"/>
    <col min="3329" max="3329" width="57.140625" customWidth="1"/>
    <col min="3330" max="3330" width="9.140625" customWidth="1"/>
    <col min="3331" max="3331" width="5.85546875" customWidth="1"/>
    <col min="3332" max="3332" width="8.85546875" customWidth="1"/>
    <col min="3333" max="3336" width="0" hidden="1" customWidth="1"/>
    <col min="3585" max="3585" width="57.140625" customWidth="1"/>
    <col min="3586" max="3586" width="9.140625" customWidth="1"/>
    <col min="3587" max="3587" width="5.85546875" customWidth="1"/>
    <col min="3588" max="3588" width="8.85546875" customWidth="1"/>
    <col min="3589" max="3592" width="0" hidden="1" customWidth="1"/>
    <col min="3841" max="3841" width="57.140625" customWidth="1"/>
    <col min="3842" max="3842" width="9.140625" customWidth="1"/>
    <col min="3843" max="3843" width="5.85546875" customWidth="1"/>
    <col min="3844" max="3844" width="8.85546875" customWidth="1"/>
    <col min="3845" max="3848" width="0" hidden="1" customWidth="1"/>
    <col min="4097" max="4097" width="57.140625" customWidth="1"/>
    <col min="4098" max="4098" width="9.140625" customWidth="1"/>
    <col min="4099" max="4099" width="5.85546875" customWidth="1"/>
    <col min="4100" max="4100" width="8.85546875" customWidth="1"/>
    <col min="4101" max="4104" width="0" hidden="1" customWidth="1"/>
    <col min="4353" max="4353" width="57.140625" customWidth="1"/>
    <col min="4354" max="4354" width="9.140625" customWidth="1"/>
    <col min="4355" max="4355" width="5.85546875" customWidth="1"/>
    <col min="4356" max="4356" width="8.85546875" customWidth="1"/>
    <col min="4357" max="4360" width="0" hidden="1" customWidth="1"/>
    <col min="4609" max="4609" width="57.140625" customWidth="1"/>
    <col min="4610" max="4610" width="9.140625" customWidth="1"/>
    <col min="4611" max="4611" width="5.85546875" customWidth="1"/>
    <col min="4612" max="4612" width="8.85546875" customWidth="1"/>
    <col min="4613" max="4616" width="0" hidden="1" customWidth="1"/>
    <col min="4865" max="4865" width="57.140625" customWidth="1"/>
    <col min="4866" max="4866" width="9.140625" customWidth="1"/>
    <col min="4867" max="4867" width="5.85546875" customWidth="1"/>
    <col min="4868" max="4868" width="8.85546875" customWidth="1"/>
    <col min="4869" max="4872" width="0" hidden="1" customWidth="1"/>
    <col min="5121" max="5121" width="57.140625" customWidth="1"/>
    <col min="5122" max="5122" width="9.140625" customWidth="1"/>
    <col min="5123" max="5123" width="5.85546875" customWidth="1"/>
    <col min="5124" max="5124" width="8.85546875" customWidth="1"/>
    <col min="5125" max="5128" width="0" hidden="1" customWidth="1"/>
    <col min="5377" max="5377" width="57.140625" customWidth="1"/>
    <col min="5378" max="5378" width="9.140625" customWidth="1"/>
    <col min="5379" max="5379" width="5.85546875" customWidth="1"/>
    <col min="5380" max="5380" width="8.85546875" customWidth="1"/>
    <col min="5381" max="5384" width="0" hidden="1" customWidth="1"/>
    <col min="5633" max="5633" width="57.140625" customWidth="1"/>
    <col min="5634" max="5634" width="9.140625" customWidth="1"/>
    <col min="5635" max="5635" width="5.85546875" customWidth="1"/>
    <col min="5636" max="5636" width="8.85546875" customWidth="1"/>
    <col min="5637" max="5640" width="0" hidden="1" customWidth="1"/>
    <col min="5889" max="5889" width="57.140625" customWidth="1"/>
    <col min="5890" max="5890" width="9.140625" customWidth="1"/>
    <col min="5891" max="5891" width="5.85546875" customWidth="1"/>
    <col min="5892" max="5892" width="8.85546875" customWidth="1"/>
    <col min="5893" max="5896" width="0" hidden="1" customWidth="1"/>
    <col min="6145" max="6145" width="57.140625" customWidth="1"/>
    <col min="6146" max="6146" width="9.140625" customWidth="1"/>
    <col min="6147" max="6147" width="5.85546875" customWidth="1"/>
    <col min="6148" max="6148" width="8.85546875" customWidth="1"/>
    <col min="6149" max="6152" width="0" hidden="1" customWidth="1"/>
    <col min="6401" max="6401" width="57.140625" customWidth="1"/>
    <col min="6402" max="6402" width="9.140625" customWidth="1"/>
    <col min="6403" max="6403" width="5.85546875" customWidth="1"/>
    <col min="6404" max="6404" width="8.85546875" customWidth="1"/>
    <col min="6405" max="6408" width="0" hidden="1" customWidth="1"/>
    <col min="6657" max="6657" width="57.140625" customWidth="1"/>
    <col min="6658" max="6658" width="9.140625" customWidth="1"/>
    <col min="6659" max="6659" width="5.85546875" customWidth="1"/>
    <col min="6660" max="6660" width="8.85546875" customWidth="1"/>
    <col min="6661" max="6664" width="0" hidden="1" customWidth="1"/>
    <col min="6913" max="6913" width="57.140625" customWidth="1"/>
    <col min="6914" max="6914" width="9.140625" customWidth="1"/>
    <col min="6915" max="6915" width="5.85546875" customWidth="1"/>
    <col min="6916" max="6916" width="8.85546875" customWidth="1"/>
    <col min="6917" max="6920" width="0" hidden="1" customWidth="1"/>
    <col min="7169" max="7169" width="57.140625" customWidth="1"/>
    <col min="7170" max="7170" width="9.140625" customWidth="1"/>
    <col min="7171" max="7171" width="5.85546875" customWidth="1"/>
    <col min="7172" max="7172" width="8.85546875" customWidth="1"/>
    <col min="7173" max="7176" width="0" hidden="1" customWidth="1"/>
    <col min="7425" max="7425" width="57.140625" customWidth="1"/>
    <col min="7426" max="7426" width="9.140625" customWidth="1"/>
    <col min="7427" max="7427" width="5.85546875" customWidth="1"/>
    <col min="7428" max="7428" width="8.85546875" customWidth="1"/>
    <col min="7429" max="7432" width="0" hidden="1" customWidth="1"/>
    <col min="7681" max="7681" width="57.140625" customWidth="1"/>
    <col min="7682" max="7682" width="9.140625" customWidth="1"/>
    <col min="7683" max="7683" width="5.85546875" customWidth="1"/>
    <col min="7684" max="7684" width="8.85546875" customWidth="1"/>
    <col min="7685" max="7688" width="0" hidden="1" customWidth="1"/>
    <col min="7937" max="7937" width="57.140625" customWidth="1"/>
    <col min="7938" max="7938" width="9.140625" customWidth="1"/>
    <col min="7939" max="7939" width="5.85546875" customWidth="1"/>
    <col min="7940" max="7940" width="8.85546875" customWidth="1"/>
    <col min="7941" max="7944" width="0" hidden="1" customWidth="1"/>
    <col min="8193" max="8193" width="57.140625" customWidth="1"/>
    <col min="8194" max="8194" width="9.140625" customWidth="1"/>
    <col min="8195" max="8195" width="5.85546875" customWidth="1"/>
    <col min="8196" max="8196" width="8.85546875" customWidth="1"/>
    <col min="8197" max="8200" width="0" hidden="1" customWidth="1"/>
    <col min="8449" max="8449" width="57.140625" customWidth="1"/>
    <col min="8450" max="8450" width="9.140625" customWidth="1"/>
    <col min="8451" max="8451" width="5.85546875" customWidth="1"/>
    <col min="8452" max="8452" width="8.85546875" customWidth="1"/>
    <col min="8453" max="8456" width="0" hidden="1" customWidth="1"/>
    <col min="8705" max="8705" width="57.140625" customWidth="1"/>
    <col min="8706" max="8706" width="9.140625" customWidth="1"/>
    <col min="8707" max="8707" width="5.85546875" customWidth="1"/>
    <col min="8708" max="8708" width="8.85546875" customWidth="1"/>
    <col min="8709" max="8712" width="0" hidden="1" customWidth="1"/>
    <col min="8961" max="8961" width="57.140625" customWidth="1"/>
    <col min="8962" max="8962" width="9.140625" customWidth="1"/>
    <col min="8963" max="8963" width="5.85546875" customWidth="1"/>
    <col min="8964" max="8964" width="8.85546875" customWidth="1"/>
    <col min="8965" max="8968" width="0" hidden="1" customWidth="1"/>
    <col min="9217" max="9217" width="57.140625" customWidth="1"/>
    <col min="9218" max="9218" width="9.140625" customWidth="1"/>
    <col min="9219" max="9219" width="5.85546875" customWidth="1"/>
    <col min="9220" max="9220" width="8.85546875" customWidth="1"/>
    <col min="9221" max="9224" width="0" hidden="1" customWidth="1"/>
    <col min="9473" max="9473" width="57.140625" customWidth="1"/>
    <col min="9474" max="9474" width="9.140625" customWidth="1"/>
    <col min="9475" max="9475" width="5.85546875" customWidth="1"/>
    <col min="9476" max="9476" width="8.85546875" customWidth="1"/>
    <col min="9477" max="9480" width="0" hidden="1" customWidth="1"/>
    <col min="9729" max="9729" width="57.140625" customWidth="1"/>
    <col min="9730" max="9730" width="9.140625" customWidth="1"/>
    <col min="9731" max="9731" width="5.85546875" customWidth="1"/>
    <col min="9732" max="9732" width="8.85546875" customWidth="1"/>
    <col min="9733" max="9736" width="0" hidden="1" customWidth="1"/>
    <col min="9985" max="9985" width="57.140625" customWidth="1"/>
    <col min="9986" max="9986" width="9.140625" customWidth="1"/>
    <col min="9987" max="9987" width="5.85546875" customWidth="1"/>
    <col min="9988" max="9988" width="8.85546875" customWidth="1"/>
    <col min="9989" max="9992" width="0" hidden="1" customWidth="1"/>
    <col min="10241" max="10241" width="57.140625" customWidth="1"/>
    <col min="10242" max="10242" width="9.140625" customWidth="1"/>
    <col min="10243" max="10243" width="5.85546875" customWidth="1"/>
    <col min="10244" max="10244" width="8.85546875" customWidth="1"/>
    <col min="10245" max="10248" width="0" hidden="1" customWidth="1"/>
    <col min="10497" max="10497" width="57.140625" customWidth="1"/>
    <col min="10498" max="10498" width="9.140625" customWidth="1"/>
    <col min="10499" max="10499" width="5.85546875" customWidth="1"/>
    <col min="10500" max="10500" width="8.85546875" customWidth="1"/>
    <col min="10501" max="10504" width="0" hidden="1" customWidth="1"/>
    <col min="10753" max="10753" width="57.140625" customWidth="1"/>
    <col min="10754" max="10754" width="9.140625" customWidth="1"/>
    <col min="10755" max="10755" width="5.85546875" customWidth="1"/>
    <col min="10756" max="10756" width="8.85546875" customWidth="1"/>
    <col min="10757" max="10760" width="0" hidden="1" customWidth="1"/>
    <col min="11009" max="11009" width="57.140625" customWidth="1"/>
    <col min="11010" max="11010" width="9.140625" customWidth="1"/>
    <col min="11011" max="11011" width="5.85546875" customWidth="1"/>
    <col min="11012" max="11012" width="8.85546875" customWidth="1"/>
    <col min="11013" max="11016" width="0" hidden="1" customWidth="1"/>
    <col min="11265" max="11265" width="57.140625" customWidth="1"/>
    <col min="11266" max="11266" width="9.140625" customWidth="1"/>
    <col min="11267" max="11267" width="5.85546875" customWidth="1"/>
    <col min="11268" max="11268" width="8.85546875" customWidth="1"/>
    <col min="11269" max="11272" width="0" hidden="1" customWidth="1"/>
    <col min="11521" max="11521" width="57.140625" customWidth="1"/>
    <col min="11522" max="11522" width="9.140625" customWidth="1"/>
    <col min="11523" max="11523" width="5.85546875" customWidth="1"/>
    <col min="11524" max="11524" width="8.85546875" customWidth="1"/>
    <col min="11525" max="11528" width="0" hidden="1" customWidth="1"/>
    <col min="11777" max="11777" width="57.140625" customWidth="1"/>
    <col min="11778" max="11778" width="9.140625" customWidth="1"/>
    <col min="11779" max="11779" width="5.85546875" customWidth="1"/>
    <col min="11780" max="11780" width="8.85546875" customWidth="1"/>
    <col min="11781" max="11784" width="0" hidden="1" customWidth="1"/>
    <col min="12033" max="12033" width="57.140625" customWidth="1"/>
    <col min="12034" max="12034" width="9.140625" customWidth="1"/>
    <col min="12035" max="12035" width="5.85546875" customWidth="1"/>
    <col min="12036" max="12036" width="8.85546875" customWidth="1"/>
    <col min="12037" max="12040" width="0" hidden="1" customWidth="1"/>
    <col min="12289" max="12289" width="57.140625" customWidth="1"/>
    <col min="12290" max="12290" width="9.140625" customWidth="1"/>
    <col min="12291" max="12291" width="5.85546875" customWidth="1"/>
    <col min="12292" max="12292" width="8.85546875" customWidth="1"/>
    <col min="12293" max="12296" width="0" hidden="1" customWidth="1"/>
    <col min="12545" max="12545" width="57.140625" customWidth="1"/>
    <col min="12546" max="12546" width="9.140625" customWidth="1"/>
    <col min="12547" max="12547" width="5.85546875" customWidth="1"/>
    <col min="12548" max="12548" width="8.85546875" customWidth="1"/>
    <col min="12549" max="12552" width="0" hidden="1" customWidth="1"/>
    <col min="12801" max="12801" width="57.140625" customWidth="1"/>
    <col min="12802" max="12802" width="9.140625" customWidth="1"/>
    <col min="12803" max="12803" width="5.85546875" customWidth="1"/>
    <col min="12804" max="12804" width="8.85546875" customWidth="1"/>
    <col min="12805" max="12808" width="0" hidden="1" customWidth="1"/>
    <col min="13057" max="13057" width="57.140625" customWidth="1"/>
    <col min="13058" max="13058" width="9.140625" customWidth="1"/>
    <col min="13059" max="13059" width="5.85546875" customWidth="1"/>
    <col min="13060" max="13060" width="8.85546875" customWidth="1"/>
    <col min="13061" max="13064" width="0" hidden="1" customWidth="1"/>
    <col min="13313" max="13313" width="57.140625" customWidth="1"/>
    <col min="13314" max="13314" width="9.140625" customWidth="1"/>
    <col min="13315" max="13315" width="5.85546875" customWidth="1"/>
    <col min="13316" max="13316" width="8.85546875" customWidth="1"/>
    <col min="13317" max="13320" width="0" hidden="1" customWidth="1"/>
    <col min="13569" max="13569" width="57.140625" customWidth="1"/>
    <col min="13570" max="13570" width="9.140625" customWidth="1"/>
    <col min="13571" max="13571" width="5.85546875" customWidth="1"/>
    <col min="13572" max="13572" width="8.85546875" customWidth="1"/>
    <col min="13573" max="13576" width="0" hidden="1" customWidth="1"/>
    <col min="13825" max="13825" width="57.140625" customWidth="1"/>
    <col min="13826" max="13826" width="9.140625" customWidth="1"/>
    <col min="13827" max="13827" width="5.85546875" customWidth="1"/>
    <col min="13828" max="13828" width="8.85546875" customWidth="1"/>
    <col min="13829" max="13832" width="0" hidden="1" customWidth="1"/>
    <col min="14081" max="14081" width="57.140625" customWidth="1"/>
    <col min="14082" max="14082" width="9.140625" customWidth="1"/>
    <col min="14083" max="14083" width="5.85546875" customWidth="1"/>
    <col min="14084" max="14084" width="8.85546875" customWidth="1"/>
    <col min="14085" max="14088" width="0" hidden="1" customWidth="1"/>
    <col min="14337" max="14337" width="57.140625" customWidth="1"/>
    <col min="14338" max="14338" width="9.140625" customWidth="1"/>
    <col min="14339" max="14339" width="5.85546875" customWidth="1"/>
    <col min="14340" max="14340" width="8.85546875" customWidth="1"/>
    <col min="14341" max="14344" width="0" hidden="1" customWidth="1"/>
    <col min="14593" max="14593" width="57.140625" customWidth="1"/>
    <col min="14594" max="14594" width="9.140625" customWidth="1"/>
    <col min="14595" max="14595" width="5.85546875" customWidth="1"/>
    <col min="14596" max="14596" width="8.85546875" customWidth="1"/>
    <col min="14597" max="14600" width="0" hidden="1" customWidth="1"/>
    <col min="14849" max="14849" width="57.140625" customWidth="1"/>
    <col min="14850" max="14850" width="9.140625" customWidth="1"/>
    <col min="14851" max="14851" width="5.85546875" customWidth="1"/>
    <col min="14852" max="14852" width="8.85546875" customWidth="1"/>
    <col min="14853" max="14856" width="0" hidden="1" customWidth="1"/>
    <col min="15105" max="15105" width="57.140625" customWidth="1"/>
    <col min="15106" max="15106" width="9.140625" customWidth="1"/>
    <col min="15107" max="15107" width="5.85546875" customWidth="1"/>
    <col min="15108" max="15108" width="8.85546875" customWidth="1"/>
    <col min="15109" max="15112" width="0" hidden="1" customWidth="1"/>
    <col min="15361" max="15361" width="57.140625" customWidth="1"/>
    <col min="15362" max="15362" width="9.140625" customWidth="1"/>
    <col min="15363" max="15363" width="5.85546875" customWidth="1"/>
    <col min="15364" max="15364" width="8.85546875" customWidth="1"/>
    <col min="15365" max="15368" width="0" hidden="1" customWidth="1"/>
    <col min="15617" max="15617" width="57.140625" customWidth="1"/>
    <col min="15618" max="15618" width="9.140625" customWidth="1"/>
    <col min="15619" max="15619" width="5.85546875" customWidth="1"/>
    <col min="15620" max="15620" width="8.85546875" customWidth="1"/>
    <col min="15621" max="15624" width="0" hidden="1" customWidth="1"/>
    <col min="15873" max="15873" width="57.140625" customWidth="1"/>
    <col min="15874" max="15874" width="9.140625" customWidth="1"/>
    <col min="15875" max="15875" width="5.85546875" customWidth="1"/>
    <col min="15876" max="15876" width="8.85546875" customWidth="1"/>
    <col min="15877" max="15880" width="0" hidden="1" customWidth="1"/>
    <col min="16129" max="16129" width="57.140625" customWidth="1"/>
    <col min="16130" max="16130" width="9.140625" customWidth="1"/>
    <col min="16131" max="16131" width="5.85546875" customWidth="1"/>
    <col min="16132" max="16132" width="8.85546875" customWidth="1"/>
    <col min="16133" max="16136" width="0" hidden="1" customWidth="1"/>
  </cols>
  <sheetData>
    <row r="1" spans="1:8" s="87" customFormat="1" ht="12.75" hidden="1" customHeight="1" x14ac:dyDescent="0.2">
      <c r="A1" s="140"/>
      <c r="B1" s="141"/>
      <c r="C1" s="141"/>
      <c r="D1" s="142"/>
      <c r="E1" s="142"/>
      <c r="F1" s="142"/>
      <c r="G1" s="142"/>
      <c r="H1" s="142"/>
    </row>
    <row r="2" spans="1:8" ht="12.75" customHeight="1" x14ac:dyDescent="0.25">
      <c r="A2" s="89"/>
      <c r="B2" s="90"/>
      <c r="C2" s="90"/>
      <c r="D2" s="6" t="s">
        <v>348</v>
      </c>
    </row>
    <row r="3" spans="1:8" ht="12.75" customHeight="1" x14ac:dyDescent="0.25">
      <c r="A3" s="91"/>
      <c r="B3" s="91"/>
      <c r="C3" s="91"/>
      <c r="D3" s="88" t="s">
        <v>48</v>
      </c>
    </row>
    <row r="4" spans="1:8" ht="12.75" customHeight="1" x14ac:dyDescent="0.25">
      <c r="A4" s="91"/>
      <c r="B4" s="91"/>
      <c r="C4" s="91"/>
      <c r="D4" s="88" t="str">
        <f>"муниципального образования """&amp;RIGHT(D11,LEN(D11)-FIND("*",D11,1))&amp;""""</f>
        <v>муниципального образования "Мысовское"</v>
      </c>
    </row>
    <row r="5" spans="1:8" ht="12.75" customHeight="1" x14ac:dyDescent="0.25">
      <c r="A5" s="89"/>
      <c r="B5" s="98"/>
      <c r="C5" s="98"/>
      <c r="D5" s="88" t="str">
        <f>MID(D11,FIND("Узел",D11,1)+5,FIND("*",D11,1)-FIND("Узел",D11,1)-5)&amp; " Удмуртской Республики"</f>
        <v>Кезского района Удмуртской Республики</v>
      </c>
    </row>
    <row r="6" spans="1:8" ht="12.75" customHeight="1" x14ac:dyDescent="0.25">
      <c r="A6" s="89"/>
      <c r="B6" s="92"/>
      <c r="C6" s="92"/>
      <c r="D6" s="96" t="s">
        <v>432</v>
      </c>
      <c r="E6" s="93"/>
      <c r="F6" s="93"/>
      <c r="G6" s="93"/>
      <c r="H6" s="93"/>
    </row>
    <row r="7" spans="1:8" ht="75" customHeight="1" x14ac:dyDescent="0.25">
      <c r="A7" s="232" t="str">
        <f>"Предельные ассигнования из бюджета муниципального образования """&amp;MID(D11,FIND("*",D11,1)+1,LEN(D11)-FIND("*",D11,1))&amp;""" "&amp;MID(D11,FIND("%",D11,1)+5,FIND("*",D11,1)-FIND("%",D11,1)-5)&amp;"  на "&amp;MID(D11,FIND("Проект",D11,1)+7,4)&amp;" год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2019 год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v>
      </c>
      <c r="B7" s="232"/>
      <c r="C7" s="232"/>
      <c r="D7" s="232"/>
      <c r="E7" s="232"/>
      <c r="F7" s="232"/>
    </row>
    <row r="8" spans="1:8" ht="12.75" customHeight="1" x14ac:dyDescent="0.25">
      <c r="A8" s="89"/>
      <c r="B8" s="92"/>
      <c r="C8" s="92"/>
      <c r="D8" s="94" t="s">
        <v>63</v>
      </c>
      <c r="E8" s="94"/>
      <c r="F8" s="94"/>
      <c r="G8" s="94"/>
      <c r="H8" s="94"/>
    </row>
    <row r="9" spans="1:8" s="95" customFormat="1" ht="56.25" customHeight="1" x14ac:dyDescent="0.2">
      <c r="A9" s="166" t="s">
        <v>64</v>
      </c>
      <c r="B9" s="167" t="s">
        <v>55</v>
      </c>
      <c r="C9" s="167" t="s">
        <v>56</v>
      </c>
      <c r="D9" s="143" t="str">
        <f>"Сумма на "&amp;MID(D11,FIND("Проект",D11,1)+7,4)&amp;" год"</f>
        <v>Сумма на 2019 год</v>
      </c>
      <c r="E9" s="80" t="str">
        <f>MID(E11,FIND("Проект",E11,1)+7,4)&amp;" ББ="&amp;LEFT(RIGHT(E10,12),2)</f>
        <v>2019 ББ=20</v>
      </c>
      <c r="F9" s="80" t="str">
        <f>MID(F11,FIND("Проект",F11,1)+7,4)&amp;" ББ="&amp;LEFT(RIGHT(F10,12),2)</f>
        <v>2019 ББ=22</v>
      </c>
      <c r="G9" s="80"/>
      <c r="H9" s="80"/>
    </row>
    <row r="10" spans="1:8" s="84" customFormat="1" ht="87.75" hidden="1" customHeight="1" x14ac:dyDescent="0.2">
      <c r="A10" s="81" t="s">
        <v>50</v>
      </c>
      <c r="B10" s="81" t="s">
        <v>223</v>
      </c>
      <c r="C10" s="81" t="s">
        <v>57</v>
      </c>
      <c r="D10" s="82" t="s">
        <v>397</v>
      </c>
      <c r="E10" s="83" t="s">
        <v>398</v>
      </c>
      <c r="F10" s="83" t="s">
        <v>399</v>
      </c>
      <c r="G10" s="83"/>
      <c r="H10" s="83"/>
    </row>
    <row r="11" spans="1:8" s="87" customFormat="1" ht="64.5" hidden="1" customHeight="1" x14ac:dyDescent="0.2">
      <c r="A11" s="85" t="s">
        <v>49</v>
      </c>
      <c r="B11" s="85" t="s">
        <v>55</v>
      </c>
      <c r="C11" s="85" t="s">
        <v>58</v>
      </c>
      <c r="D11" s="97" t="s">
        <v>375</v>
      </c>
      <c r="E11" s="86" t="s">
        <v>375</v>
      </c>
      <c r="F11" s="86" t="s">
        <v>375</v>
      </c>
      <c r="G11" s="86"/>
      <c r="H11" s="86"/>
    </row>
    <row r="12" spans="1:8" s="87" customFormat="1" ht="14.25" hidden="1" x14ac:dyDescent="0.2">
      <c r="A12" s="144" t="s">
        <v>250</v>
      </c>
      <c r="B12" s="145" t="s">
        <v>51</v>
      </c>
      <c r="C12" s="145" t="s">
        <v>51</v>
      </c>
      <c r="D12" s="146">
        <v>2096.8000000000002</v>
      </c>
      <c r="E12" s="146">
        <v>2096.8000000000002</v>
      </c>
      <c r="F12" s="146"/>
      <c r="G12" s="146"/>
      <c r="H12" s="146"/>
    </row>
    <row r="13" spans="1:8" s="87" customFormat="1" ht="14.25" x14ac:dyDescent="0.2">
      <c r="A13" s="144" t="s">
        <v>219</v>
      </c>
      <c r="B13" s="145" t="s">
        <v>251</v>
      </c>
      <c r="C13" s="145" t="s">
        <v>51</v>
      </c>
      <c r="D13" s="146">
        <v>2096.8000000000002</v>
      </c>
      <c r="E13" s="146">
        <v>2096.8000000000002</v>
      </c>
      <c r="F13" s="146"/>
      <c r="G13" s="146"/>
      <c r="H13" s="146"/>
    </row>
    <row r="14" spans="1:8" s="87" customFormat="1" ht="21.75" x14ac:dyDescent="0.2">
      <c r="A14" s="144" t="s">
        <v>62</v>
      </c>
      <c r="B14" s="145" t="s">
        <v>252</v>
      </c>
      <c r="C14" s="145" t="s">
        <v>51</v>
      </c>
      <c r="D14" s="146">
        <v>89</v>
      </c>
      <c r="E14" s="146">
        <v>89</v>
      </c>
      <c r="F14" s="146"/>
      <c r="G14" s="146"/>
      <c r="H14" s="146"/>
    </row>
    <row r="15" spans="1:8" s="87" customFormat="1" ht="14.25" x14ac:dyDescent="0.2">
      <c r="A15" s="140" t="s">
        <v>253</v>
      </c>
      <c r="B15" s="141" t="s">
        <v>252</v>
      </c>
      <c r="C15" s="141" t="s">
        <v>59</v>
      </c>
      <c r="D15" s="142">
        <v>62.7</v>
      </c>
      <c r="E15" s="142">
        <v>62.7</v>
      </c>
      <c r="F15" s="142"/>
      <c r="G15" s="142"/>
      <c r="H15" s="142"/>
    </row>
    <row r="16" spans="1:8" s="87" customFormat="1" ht="33.75" x14ac:dyDescent="0.2">
      <c r="A16" s="140" t="s">
        <v>254</v>
      </c>
      <c r="B16" s="141" t="s">
        <v>252</v>
      </c>
      <c r="C16" s="141" t="s">
        <v>255</v>
      </c>
      <c r="D16" s="142">
        <v>19</v>
      </c>
      <c r="E16" s="142">
        <v>19</v>
      </c>
      <c r="F16" s="142"/>
      <c r="G16" s="142"/>
      <c r="H16" s="142"/>
    </row>
    <row r="17" spans="1:8" s="87" customFormat="1" ht="14.25" x14ac:dyDescent="0.2">
      <c r="A17" s="140" t="s">
        <v>376</v>
      </c>
      <c r="B17" s="141" t="s">
        <v>252</v>
      </c>
      <c r="C17" s="141" t="s">
        <v>60</v>
      </c>
      <c r="D17" s="142">
        <v>7.3</v>
      </c>
      <c r="E17" s="142">
        <v>7.3</v>
      </c>
      <c r="F17" s="142"/>
      <c r="G17" s="142"/>
      <c r="H17" s="142"/>
    </row>
    <row r="18" spans="1:8" s="87" customFormat="1" ht="14.25" x14ac:dyDescent="0.2">
      <c r="A18" s="144" t="s">
        <v>256</v>
      </c>
      <c r="B18" s="145" t="s">
        <v>257</v>
      </c>
      <c r="C18" s="145" t="s">
        <v>51</v>
      </c>
      <c r="D18" s="146">
        <v>480.2</v>
      </c>
      <c r="E18" s="146">
        <v>480.2</v>
      </c>
      <c r="F18" s="146"/>
      <c r="G18" s="146"/>
      <c r="H18" s="146"/>
    </row>
    <row r="19" spans="1:8" s="87" customFormat="1" ht="14.25" x14ac:dyDescent="0.2">
      <c r="A19" s="140" t="s">
        <v>253</v>
      </c>
      <c r="B19" s="141" t="s">
        <v>257</v>
      </c>
      <c r="C19" s="141" t="s">
        <v>59</v>
      </c>
      <c r="D19" s="142">
        <v>368.8</v>
      </c>
      <c r="E19" s="142">
        <v>368.8</v>
      </c>
      <c r="F19" s="142"/>
      <c r="G19" s="142"/>
      <c r="H19" s="142"/>
    </row>
    <row r="20" spans="1:8" s="87" customFormat="1" ht="33.75" x14ac:dyDescent="0.2">
      <c r="A20" s="140" t="s">
        <v>254</v>
      </c>
      <c r="B20" s="141" t="s">
        <v>257</v>
      </c>
      <c r="C20" s="141" t="s">
        <v>255</v>
      </c>
      <c r="D20" s="142">
        <v>111.4</v>
      </c>
      <c r="E20" s="142">
        <v>111.4</v>
      </c>
      <c r="F20" s="142"/>
      <c r="G20" s="142"/>
      <c r="H20" s="142"/>
    </row>
    <row r="21" spans="1:8" s="87" customFormat="1" ht="14.25" x14ac:dyDescent="0.2">
      <c r="A21" s="144" t="s">
        <v>220</v>
      </c>
      <c r="B21" s="145" t="s">
        <v>258</v>
      </c>
      <c r="C21" s="145" t="s">
        <v>51</v>
      </c>
      <c r="D21" s="146">
        <v>676.3</v>
      </c>
      <c r="E21" s="146">
        <v>676.3</v>
      </c>
      <c r="F21" s="146"/>
      <c r="G21" s="146"/>
      <c r="H21" s="146"/>
    </row>
    <row r="22" spans="1:8" s="87" customFormat="1" ht="14.25" x14ac:dyDescent="0.2">
      <c r="A22" s="140" t="s">
        <v>253</v>
      </c>
      <c r="B22" s="141" t="s">
        <v>258</v>
      </c>
      <c r="C22" s="141" t="s">
        <v>59</v>
      </c>
      <c r="D22" s="142">
        <v>459.7</v>
      </c>
      <c r="E22" s="142">
        <v>459.7</v>
      </c>
      <c r="F22" s="142"/>
      <c r="G22" s="142"/>
      <c r="H22" s="142"/>
    </row>
    <row r="23" spans="1:8" s="87" customFormat="1" ht="33.75" x14ac:dyDescent="0.2">
      <c r="A23" s="140" t="s">
        <v>254</v>
      </c>
      <c r="B23" s="141" t="s">
        <v>258</v>
      </c>
      <c r="C23" s="141" t="s">
        <v>255</v>
      </c>
      <c r="D23" s="142">
        <v>138.80000000000001</v>
      </c>
      <c r="E23" s="142">
        <v>138.80000000000001</v>
      </c>
      <c r="F23" s="142"/>
      <c r="G23" s="142"/>
      <c r="H23" s="142"/>
    </row>
    <row r="24" spans="1:8" s="87" customFormat="1" ht="14.25" x14ac:dyDescent="0.2">
      <c r="A24" s="140" t="s">
        <v>376</v>
      </c>
      <c r="B24" s="141" t="s">
        <v>258</v>
      </c>
      <c r="C24" s="141" t="s">
        <v>60</v>
      </c>
      <c r="D24" s="142">
        <v>76.2</v>
      </c>
      <c r="E24" s="142">
        <v>76.2</v>
      </c>
      <c r="F24" s="142"/>
      <c r="G24" s="142"/>
      <c r="H24" s="142"/>
    </row>
    <row r="25" spans="1:8" s="87" customFormat="1" ht="14.25" x14ac:dyDescent="0.2">
      <c r="A25" s="140" t="s">
        <v>221</v>
      </c>
      <c r="B25" s="141" t="s">
        <v>258</v>
      </c>
      <c r="C25" s="141" t="s">
        <v>61</v>
      </c>
      <c r="D25" s="142">
        <v>0.6</v>
      </c>
      <c r="E25" s="142">
        <v>0.6</v>
      </c>
      <c r="F25" s="142"/>
      <c r="G25" s="142"/>
      <c r="H25" s="142"/>
    </row>
    <row r="26" spans="1:8" s="87" customFormat="1" ht="14.25" x14ac:dyDescent="0.2">
      <c r="A26" s="140" t="s">
        <v>345</v>
      </c>
      <c r="B26" s="141" t="s">
        <v>258</v>
      </c>
      <c r="C26" s="141" t="s">
        <v>346</v>
      </c>
      <c r="D26" s="142">
        <v>1</v>
      </c>
      <c r="E26" s="142">
        <v>1</v>
      </c>
      <c r="F26" s="142"/>
      <c r="G26" s="142"/>
      <c r="H26" s="142"/>
    </row>
    <row r="27" spans="1:8" s="87" customFormat="1" ht="21.75" x14ac:dyDescent="0.2">
      <c r="A27" s="144" t="s">
        <v>222</v>
      </c>
      <c r="B27" s="145" t="s">
        <v>259</v>
      </c>
      <c r="C27" s="145" t="s">
        <v>51</v>
      </c>
      <c r="D27" s="146">
        <v>781.3</v>
      </c>
      <c r="E27" s="146">
        <v>781.3</v>
      </c>
      <c r="F27" s="146"/>
      <c r="G27" s="146"/>
      <c r="H27" s="146"/>
    </row>
    <row r="28" spans="1:8" s="87" customFormat="1" ht="14.25" x14ac:dyDescent="0.2">
      <c r="A28" s="140" t="s">
        <v>376</v>
      </c>
      <c r="B28" s="141" t="s">
        <v>259</v>
      </c>
      <c r="C28" s="141" t="s">
        <v>60</v>
      </c>
      <c r="D28" s="142">
        <v>781.3</v>
      </c>
      <c r="E28" s="142">
        <v>781.3</v>
      </c>
      <c r="F28" s="142"/>
      <c r="G28" s="142"/>
      <c r="H28" s="142"/>
    </row>
    <row r="29" spans="1:8" s="87" customFormat="1" ht="14.25" x14ac:dyDescent="0.2">
      <c r="A29" s="144" t="s">
        <v>260</v>
      </c>
      <c r="B29" s="145" t="s">
        <v>261</v>
      </c>
      <c r="C29" s="145" t="s">
        <v>51</v>
      </c>
      <c r="D29" s="146">
        <v>70</v>
      </c>
      <c r="E29" s="146">
        <v>70</v>
      </c>
      <c r="F29" s="146"/>
      <c r="G29" s="146"/>
      <c r="H29" s="146"/>
    </row>
    <row r="30" spans="1:8" s="87" customFormat="1" ht="14.25" x14ac:dyDescent="0.2">
      <c r="A30" s="140" t="s">
        <v>376</v>
      </c>
      <c r="B30" s="141" t="s">
        <v>261</v>
      </c>
      <c r="C30" s="141" t="s">
        <v>60</v>
      </c>
      <c r="D30" s="142">
        <v>70</v>
      </c>
      <c r="E30" s="142">
        <v>70</v>
      </c>
      <c r="F30" s="142"/>
      <c r="G30" s="142"/>
      <c r="H30" s="142"/>
    </row>
    <row r="31" spans="1:8" x14ac:dyDescent="0.25">
      <c r="A31" s="233" t="s">
        <v>52</v>
      </c>
      <c r="B31" s="233"/>
      <c r="C31" s="233"/>
      <c r="D31" s="137">
        <f>D12</f>
        <v>2096.8000000000002</v>
      </c>
      <c r="E31" s="138"/>
      <c r="F31" s="138"/>
      <c r="G31" s="138"/>
      <c r="H31" s="138"/>
    </row>
  </sheetData>
  <mergeCells count="2">
    <mergeCell ref="A7:F7"/>
    <mergeCell ref="A31:C31"/>
  </mergeCells>
  <phoneticPr fontId="22" type="noConversion"/>
  <pageMargins left="0.70866141732283472" right="0.70866141732283472"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vt:i4>
      </vt:variant>
    </vt:vector>
  </HeadingPairs>
  <TitlesOfParts>
    <vt:vector size="20" baseType="lpstr">
      <vt:lpstr>пр1</vt:lpstr>
      <vt:lpstr>пр2</vt:lpstr>
      <vt:lpstr>пр3</vt:lpstr>
      <vt:lpstr>пр4</vt:lpstr>
      <vt:lpstr>пр5</vt:lpstr>
      <vt:lpstr>пр6</vt:lpstr>
      <vt:lpstr>пр7</vt:lpstr>
      <vt:lpstr>пр8</vt:lpstr>
      <vt:lpstr>пр9</vt:lpstr>
      <vt:lpstr>пр10</vt:lpstr>
      <vt:lpstr>пр11</vt:lpstr>
      <vt:lpstr>пр12</vt:lpstr>
      <vt:lpstr>пр13</vt:lpstr>
      <vt:lpstr>пр14</vt:lpstr>
      <vt:lpstr>пр15</vt:lpstr>
      <vt:lpstr>пр16</vt:lpstr>
      <vt:lpstr>пр17</vt:lpstr>
      <vt:lpstr>пр18</vt:lpstr>
      <vt:lpstr>пр5!Заголовки_для_печати</vt:lpstr>
      <vt:lpstr>пр1!Область_печати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2018-12-21T06:51:13Z</dcterms:modified>
</cp:coreProperties>
</file>